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Overview" sheetId="1" state="visible" r:id="rId1"/>
    <sheet name="Assessment" sheetId="2" state="visible" r:id="rId2"/>
    <sheet name="Results Panel"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27">
    <font>
      <name val="Calibri"/>
      <charset val="1"/>
      <family val="2"/>
      <color theme="1"/>
      <sz val="11"/>
    </font>
    <font>
      <name val="Arial"/>
      <family val="0"/>
      <sz val="10"/>
    </font>
    <font>
      <name val="Arial"/>
      <family val="0"/>
      <sz val="10"/>
    </font>
    <font>
      <name val="Arial"/>
      <family val="0"/>
      <sz val="10"/>
    </font>
    <font>
      <name val="Arial"/>
      <charset val="1"/>
      <family val="0"/>
      <b val="1"/>
      <color rgb="FF0B2447"/>
      <sz val="28"/>
    </font>
    <font>
      <name val="Arial"/>
      <charset val="1"/>
      <family val="0"/>
      <i val="1"/>
      <color rgb="FF16A34A"/>
      <sz val="12"/>
    </font>
    <font>
      <name val="Arial"/>
      <charset val="1"/>
      <family val="0"/>
      <b val="1"/>
      <color rgb="FF16A34A"/>
      <sz val="10"/>
    </font>
    <font>
      <name val="Arial"/>
      <charset val="1"/>
      <family val="0"/>
      <color rgb="FF0F172A"/>
      <sz val="10"/>
    </font>
    <font>
      <name val="Arial"/>
      <charset val="1"/>
      <family val="0"/>
      <b val="1"/>
      <color rgb="FFFFFFFF"/>
      <sz val="10"/>
    </font>
    <font>
      <name val="Arial"/>
      <charset val="1"/>
      <family val="0"/>
      <b val="1"/>
      <color rgb="FF0B2447"/>
      <sz val="12"/>
    </font>
    <font>
      <name val="Arial"/>
      <charset val="1"/>
      <family val="0"/>
      <b val="1"/>
      <color rgb="FFD97706"/>
      <sz val="10"/>
    </font>
    <font>
      <name val="Arial"/>
      <charset val="1"/>
      <family val="0"/>
      <i val="1"/>
      <color rgb="FF64748B"/>
      <sz val="9"/>
    </font>
    <font>
      <name val="Arial"/>
      <charset val="1"/>
      <family val="0"/>
      <b val="1"/>
      <color rgb="FFC9A961"/>
      <sz val="9"/>
    </font>
    <font>
      <name val="Arial"/>
      <charset val="1"/>
      <family val="0"/>
      <b val="1"/>
      <color rgb="FF0B2447"/>
      <sz val="18"/>
    </font>
    <font>
      <name val="Arial"/>
      <charset val="1"/>
      <family val="0"/>
      <b val="1"/>
      <color rgb="FFFFFFFF"/>
      <sz val="13"/>
    </font>
    <font>
      <name val="Arial"/>
      <charset val="1"/>
      <family val="0"/>
      <b val="1"/>
      <color rgb="FF0B2447"/>
      <sz val="10"/>
    </font>
    <font>
      <name val="Arial"/>
      <charset val="1"/>
      <family val="0"/>
      <b val="1"/>
      <color rgb="FF0000FF"/>
      <sz val="10"/>
    </font>
    <font>
      <name val="Arial"/>
      <charset val="1"/>
      <family val="0"/>
      <b val="1"/>
      <color rgb="FF16A34A"/>
      <sz val="11"/>
    </font>
    <font>
      <name val="Arial"/>
      <charset val="1"/>
      <family val="0"/>
      <b val="1"/>
      <color rgb="FF16A34A"/>
      <sz val="14"/>
    </font>
    <font>
      <name val="Arial"/>
      <charset val="1"/>
      <family val="0"/>
      <b val="1"/>
      <color rgb="FF0B2447"/>
      <sz val="22"/>
    </font>
    <font>
      <name val="Arial"/>
      <charset val="1"/>
      <family val="0"/>
      <i val="1"/>
      <color rgb="FF64748B"/>
      <sz val="11"/>
    </font>
    <font>
      <name val="Arial"/>
      <charset val="1"/>
      <family val="0"/>
      <b val="1"/>
      <color rgb="FFFFFFFF"/>
      <sz val="9"/>
    </font>
    <font>
      <name val="Arial"/>
      <charset val="1"/>
      <family val="0"/>
      <b val="1"/>
      <color rgb="FF0B2447"/>
      <sz val="32"/>
    </font>
    <font>
      <name val="Arial"/>
      <charset val="1"/>
      <family val="0"/>
      <b val="1"/>
      <color rgb="FFC9A961"/>
      <sz val="32"/>
    </font>
    <font>
      <name val="Arial"/>
      <charset val="1"/>
      <family val="0"/>
      <b val="1"/>
      <color rgb="FF16A34A"/>
      <sz val="32"/>
    </font>
    <font>
      <name val="Arial"/>
      <charset val="1"/>
      <family val="0"/>
      <b val="1"/>
      <color rgb="FF0B2447"/>
      <sz val="11"/>
    </font>
    <font>
      <name val="Arial"/>
      <charset val="1"/>
      <family val="0"/>
      <b val="1"/>
      <color rgb="FF64748B"/>
      <sz val="11"/>
    </font>
  </fonts>
  <fills count="8">
    <fill>
      <patternFill/>
    </fill>
    <fill>
      <patternFill patternType="gray125"/>
    </fill>
    <fill>
      <patternFill patternType="solid">
        <fgColor rgb="FFC9A961"/>
        <bgColor rgb="FFC0C0C0"/>
      </patternFill>
    </fill>
    <fill>
      <patternFill patternType="solid">
        <fgColor rgb="FF16A34A"/>
        <bgColor rgb="FF008080"/>
      </patternFill>
    </fill>
    <fill>
      <patternFill patternType="solid">
        <fgColor rgb="FFFAF7F0"/>
        <bgColor rgb="FFFFFBEB"/>
      </patternFill>
    </fill>
    <fill>
      <patternFill patternType="solid">
        <fgColor rgb="FFFFFFFF"/>
        <bgColor rgb="FFFFFBEB"/>
      </patternFill>
    </fill>
    <fill>
      <patternFill patternType="solid">
        <fgColor rgb="FF0B2447"/>
        <bgColor rgb="FF0F172A"/>
      </patternFill>
    </fill>
    <fill>
      <patternFill patternType="solid">
        <fgColor rgb="FFFFFBEB"/>
        <bgColor rgb="FFFAF7F0"/>
      </patternFill>
    </fill>
  </fills>
  <borders count="16">
    <border>
      <left/>
      <right/>
      <top/>
      <bottom/>
      <diagonal/>
    </border>
    <border>
      <left style="thin">
        <color rgb="FFE2E8F0"/>
      </left>
      <right style="thin">
        <color rgb="FFE2E8F0"/>
      </right>
      <top style="thin">
        <color rgb="FFE2E8F0"/>
      </top>
      <bottom style="thin">
        <color rgb="FFE2E8F0"/>
      </bottom>
      <diagonal/>
    </border>
    <border>
      <left style="thin">
        <color rgb="FFE2E8F0"/>
      </left>
      <right/>
      <top style="thin">
        <color rgb="FFE2E8F0"/>
      </top>
      <bottom style="thin">
        <color rgb="FFE2E8F0"/>
      </bottom>
      <diagonal/>
    </border>
    <border>
      <left style="thin">
        <color rgb="FF0B2447"/>
      </left>
      <right style="thin">
        <color rgb="FF0B2447"/>
      </right>
      <top style="medium">
        <color rgb="FF0B2447"/>
      </top>
      <bottom/>
      <diagonal/>
    </border>
    <border>
      <left style="thin">
        <color rgb="FFC9A961"/>
      </left>
      <right style="thin">
        <color rgb="FFC9A961"/>
      </right>
      <top style="medium">
        <color rgb="FFC9A961"/>
      </top>
      <bottom/>
      <diagonal/>
    </border>
    <border>
      <left style="thin">
        <color rgb="FF16A34A"/>
      </left>
      <right style="thin">
        <color rgb="FF16A34A"/>
      </right>
      <top style="medium">
        <color rgb="FF16A34A"/>
      </top>
      <bottom/>
      <diagonal/>
    </border>
    <border>
      <left style="thin">
        <color rgb="FF0B2447"/>
      </left>
      <right style="thin">
        <color rgb="FF0B2447"/>
      </right>
      <top/>
      <bottom/>
      <diagonal/>
    </border>
    <border>
      <left style="thin">
        <color rgb="FFC9A961"/>
      </left>
      <right style="thin">
        <color rgb="FFC9A961"/>
      </right>
      <top/>
      <bottom/>
      <diagonal/>
    </border>
    <border>
      <left style="thin">
        <color rgb="FF16A34A"/>
      </left>
      <right style="thin">
        <color rgb="FF16A34A"/>
      </right>
      <top/>
      <bottom/>
      <diagonal/>
    </border>
    <border>
      <left style="thin">
        <color rgb="FF0B2447"/>
      </left>
      <right style="thin">
        <color rgb="FF0B2447"/>
      </right>
      <top/>
      <bottom style="medium">
        <color rgb="FF0B2447"/>
      </bottom>
      <diagonal/>
    </border>
    <border>
      <left style="thin">
        <color rgb="FFC9A961"/>
      </left>
      <right style="thin">
        <color rgb="FFC9A961"/>
      </right>
      <top/>
      <bottom style="medium">
        <color rgb="FFC9A961"/>
      </bottom>
      <diagonal/>
    </border>
    <border>
      <left style="thin">
        <color rgb="FF16A34A"/>
      </left>
      <right style="thin">
        <color rgb="FF16A34A"/>
      </right>
      <top/>
      <bottom style="medium">
        <color rgb="FF16A34A"/>
      </bottom>
      <diagonal/>
    </border>
    <border>
      <left/>
      <right/>
      <top style="thin">
        <color rgb="FFE2E8F0"/>
      </top>
      <bottom/>
      <diagonal/>
    </border>
    <border>
      <left/>
      <right/>
      <top style="thin">
        <color rgb="FFE2E8F0"/>
      </top>
      <bottom style="thin">
        <color rgb="FFE2E8F0"/>
      </bottom>
      <diagonal/>
    </border>
    <border>
      <left/>
      <right style="thin">
        <color rgb="FFE2E8F0"/>
      </right>
      <top style="thin">
        <color rgb="FFE2E8F0"/>
      </top>
      <bottom/>
      <diagonal/>
    </border>
    <border>
      <left/>
      <right style="thin">
        <color rgb="FFE2E8F0"/>
      </right>
      <top style="thin">
        <color rgb="FFE2E8F0"/>
      </top>
      <bottom style="thin">
        <color rgb="FFE2E8F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1">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0" fillId="2" borderId="0" applyAlignment="1" pivotButton="0" quotePrefix="0" xfId="0">
      <alignment horizontal="general" vertical="bottom"/>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0" borderId="0" applyAlignment="1" pivotButton="0" quotePrefix="0" xfId="0">
      <alignment horizontal="left" vertical="center"/>
    </xf>
    <xf numFmtId="0" fontId="11" fillId="0" borderId="0" applyAlignment="1" pivotButton="0" quotePrefix="0" xfId="0">
      <alignment horizontal="left" vertical="top" wrapText="1" indent="1"/>
    </xf>
    <xf numFmtId="0" fontId="12" fillId="0" borderId="0" applyAlignment="1" pivotButton="0" quotePrefix="0" xfId="0">
      <alignment horizontal="center" vertical="center"/>
    </xf>
    <xf numFmtId="0" fontId="13" fillId="0" borderId="0" applyAlignment="1" pivotButton="0" quotePrefix="0" xfId="0">
      <alignment horizontal="left" vertical="center" indent="1"/>
    </xf>
    <xf numFmtId="0" fontId="0" fillId="3" borderId="0" applyAlignment="1" pivotButton="0" quotePrefix="0" xfId="0">
      <alignment horizontal="general" vertical="bottom"/>
    </xf>
    <xf numFmtId="0" fontId="14" fillId="6" borderId="0" applyAlignment="1" pivotButton="0" quotePrefix="0" xfId="0">
      <alignment horizontal="left" vertical="center"/>
    </xf>
    <xf numFmtId="0" fontId="15" fillId="4" borderId="1" applyAlignment="1" pivotButton="0" quotePrefix="0" xfId="0">
      <alignment horizontal="left" vertical="center" wrapText="1" indent="1"/>
    </xf>
    <xf numFmtId="0" fontId="16" fillId="7" borderId="2" applyAlignment="1" pivotButton="0" quotePrefix="0" xfId="0">
      <alignment horizontal="left" vertical="center" wrapText="1" indent="1"/>
    </xf>
    <xf numFmtId="0" fontId="11" fillId="4" borderId="0" applyAlignment="1" pivotButton="0" quotePrefix="0" xfId="0">
      <alignment horizontal="left" vertical="top" wrapText="1" indent="1"/>
    </xf>
    <xf numFmtId="0" fontId="15"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16" fillId="7" borderId="1" applyAlignment="1" pivotButton="0" quotePrefix="0" xfId="0">
      <alignment horizontal="center" vertical="center" wrapText="1"/>
    </xf>
    <xf numFmtId="0" fontId="7" fillId="5" borderId="1" applyAlignment="1" pivotButton="0" quotePrefix="0" xfId="0">
      <alignment horizontal="center" vertical="center" wrapText="1"/>
    </xf>
    <xf numFmtId="0" fontId="15" fillId="4" borderId="2" applyAlignment="1" pivotButton="0" quotePrefix="0" xfId="0">
      <alignment horizontal="left" vertical="center" wrapText="1" indent="1"/>
    </xf>
    <xf numFmtId="0" fontId="17" fillId="5" borderId="2" applyAlignment="1" pivotButton="0" quotePrefix="0" xfId="0">
      <alignment horizontal="center" vertical="center" wrapText="1"/>
    </xf>
    <xf numFmtId="0" fontId="18"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2" borderId="4" applyAlignment="1" pivotButton="0" quotePrefix="0" xfId="0">
      <alignment horizontal="center" vertical="center" wrapText="1"/>
    </xf>
    <xf numFmtId="0" fontId="21" fillId="3" borderId="5" applyAlignment="1" pivotButton="0" quotePrefix="0" xfId="0">
      <alignment horizontal="center" vertical="center" wrapText="1"/>
    </xf>
    <xf numFmtId="1" fontId="22" fillId="5" borderId="6" applyAlignment="1" pivotButton="0" quotePrefix="0" xfId="0">
      <alignment horizontal="center" vertical="center" wrapText="1"/>
    </xf>
    <xf numFmtId="1" fontId="23" fillId="5" borderId="7" applyAlignment="1" pivotButton="0" quotePrefix="0" xfId="0">
      <alignment horizontal="center" vertical="center" wrapText="1"/>
    </xf>
    <xf numFmtId="1" fontId="24" fillId="5" borderId="8" applyAlignment="1" pivotButton="0" quotePrefix="0" xfId="0">
      <alignment horizontal="center" vertical="center" wrapText="1"/>
    </xf>
    <xf numFmtId="0" fontId="11" fillId="5" borderId="9" applyAlignment="1" pivotButton="0" quotePrefix="0" xfId="0">
      <alignment horizontal="center" vertical="center" wrapText="1"/>
    </xf>
    <xf numFmtId="0" fontId="11" fillId="5" borderId="10" applyAlignment="1" pivotButton="0" quotePrefix="0" xfId="0">
      <alignment horizontal="center" vertical="center" wrapText="1"/>
    </xf>
    <xf numFmtId="0" fontId="11" fillId="5" borderId="11" applyAlignment="1" pivotButton="0" quotePrefix="0" xfId="0">
      <alignment horizontal="center" vertical="center" wrapText="1"/>
    </xf>
    <xf numFmtId="0" fontId="25" fillId="5" borderId="1" applyAlignment="1" pivotButton="0" quotePrefix="0" xfId="0">
      <alignment horizontal="center" vertical="center" wrapText="1"/>
    </xf>
    <xf numFmtId="0" fontId="17" fillId="5" borderId="1" applyAlignment="1" pivotButton="0" quotePrefix="0" xfId="0">
      <alignment horizontal="center" vertical="center" wrapText="1"/>
    </xf>
    <xf numFmtId="0" fontId="26" fillId="5" borderId="1" applyAlignment="1" pivotButton="0" quotePrefix="0" xfId="0">
      <alignment horizontal="center" vertical="center" wrapText="1"/>
    </xf>
    <xf numFmtId="0" fontId="17" fillId="4" borderId="1" applyAlignment="1" pivotButton="0" quotePrefix="0" xfId="0">
      <alignment horizontal="center" vertical="center"/>
    </xf>
    <xf numFmtId="0" fontId="7" fillId="5" borderId="2" applyAlignment="1" pivotButton="0" quotePrefix="0" xfId="0">
      <alignment horizontal="left" vertical="top" wrapText="1" inden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0" fillId="0" borderId="13" pivotButton="0" quotePrefix="0" xfId="0"/>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0" borderId="0" applyAlignment="1" pivotButton="0" quotePrefix="0" xfId="0">
      <alignment horizontal="left" vertical="center"/>
    </xf>
    <xf numFmtId="0" fontId="11" fillId="0" borderId="0" applyAlignment="1" pivotButton="0" quotePrefix="0" xfId="0">
      <alignment horizontal="left" vertical="top" wrapText="1" indent="1"/>
    </xf>
    <xf numFmtId="0" fontId="12" fillId="0" borderId="0" applyAlignment="1" pivotButton="0" quotePrefix="0" xfId="0">
      <alignment horizontal="center" vertical="center"/>
    </xf>
    <xf numFmtId="0" fontId="13" fillId="0" borderId="0" applyAlignment="1" pivotButton="0" quotePrefix="0" xfId="0">
      <alignment horizontal="left" vertical="center" indent="1"/>
    </xf>
    <xf numFmtId="0" fontId="0" fillId="3" borderId="0" applyAlignment="1" pivotButton="0" quotePrefix="0" xfId="0">
      <alignment horizontal="general" vertical="bottom"/>
    </xf>
    <xf numFmtId="0" fontId="14" fillId="6" borderId="0" applyAlignment="1" pivotButton="0" quotePrefix="0" xfId="0">
      <alignment horizontal="left" vertical="center"/>
    </xf>
    <xf numFmtId="0" fontId="15" fillId="4" borderId="1" applyAlignment="1" pivotButton="0" quotePrefix="0" xfId="0">
      <alignment horizontal="left" vertical="center" wrapText="1" indent="1"/>
    </xf>
    <xf numFmtId="0" fontId="0" fillId="0" borderId="15" pivotButton="0" quotePrefix="0" xfId="0"/>
    <xf numFmtId="0" fontId="16" fillId="7" borderId="2" applyAlignment="1" pivotButton="0" quotePrefix="0" xfId="0">
      <alignment horizontal="left" vertical="center" wrapText="1" indent="1"/>
    </xf>
    <xf numFmtId="0" fontId="11" fillId="4" borderId="0" applyAlignment="1" pivotButton="0" quotePrefix="0" xfId="0">
      <alignment horizontal="left" vertical="top" wrapText="1" indent="1"/>
    </xf>
    <xf numFmtId="0" fontId="15"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16" fillId="7" borderId="1" applyAlignment="1" pivotButton="0" quotePrefix="0" xfId="0">
      <alignment horizontal="center" vertical="center" wrapText="1"/>
    </xf>
    <xf numFmtId="0" fontId="7" fillId="5" borderId="1" applyAlignment="1" pivotButton="0" quotePrefix="0" xfId="0">
      <alignment horizontal="center" vertical="center" wrapText="1"/>
    </xf>
    <xf numFmtId="0" fontId="15" fillId="4" borderId="2" applyAlignment="1" pivotButton="0" quotePrefix="0" xfId="0">
      <alignment horizontal="left" vertical="center" wrapText="1" indent="1"/>
    </xf>
    <xf numFmtId="0" fontId="17" fillId="5" borderId="2" applyAlignment="1" pivotButton="0" quotePrefix="0" xfId="0">
      <alignment horizontal="center" vertical="center" wrapText="1"/>
    </xf>
    <xf numFmtId="0" fontId="18"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2" borderId="4" applyAlignment="1" pivotButton="0" quotePrefix="0" xfId="0">
      <alignment horizontal="center" vertical="center" wrapText="1"/>
    </xf>
    <xf numFmtId="0" fontId="21" fillId="3" borderId="5" applyAlignment="1" pivotButton="0" quotePrefix="0" xfId="0">
      <alignment horizontal="center" vertical="center" wrapText="1"/>
    </xf>
    <xf numFmtId="1" fontId="22" fillId="5" borderId="6" applyAlignment="1" pivotButton="0" quotePrefix="0" xfId="0">
      <alignment horizontal="center" vertical="center" wrapText="1"/>
    </xf>
    <xf numFmtId="1" fontId="23" fillId="5" borderId="7" applyAlignment="1" pivotButton="0" quotePrefix="0" xfId="0">
      <alignment horizontal="center" vertical="center" wrapText="1"/>
    </xf>
    <xf numFmtId="1" fontId="24" fillId="5" borderId="8" applyAlignment="1" pivotButton="0" quotePrefix="0" xfId="0">
      <alignment horizontal="center" vertical="center" wrapText="1"/>
    </xf>
    <xf numFmtId="0" fontId="11" fillId="5" borderId="9" applyAlignment="1" pivotButton="0" quotePrefix="0" xfId="0">
      <alignment horizontal="center" vertical="center" wrapText="1"/>
    </xf>
    <xf numFmtId="0" fontId="11" fillId="5" borderId="10" applyAlignment="1" pivotButton="0" quotePrefix="0" xfId="0">
      <alignment horizontal="center" vertical="center" wrapText="1"/>
    </xf>
    <xf numFmtId="0" fontId="11" fillId="5" borderId="11" applyAlignment="1" pivotButton="0" quotePrefix="0" xfId="0">
      <alignment horizontal="center" vertical="center" wrapText="1"/>
    </xf>
    <xf numFmtId="0" fontId="25" fillId="5" borderId="1" applyAlignment="1" pivotButton="0" quotePrefix="0" xfId="0">
      <alignment horizontal="center" vertical="center" wrapText="1"/>
    </xf>
    <xf numFmtId="0" fontId="17" fillId="5" borderId="1" applyAlignment="1" pivotButton="0" quotePrefix="0" xfId="0">
      <alignment horizontal="center" vertical="center" wrapText="1"/>
    </xf>
    <xf numFmtId="0" fontId="26" fillId="5" borderId="1" applyAlignment="1" pivotButton="0" quotePrefix="0" xfId="0">
      <alignment horizontal="center" vertical="center" wrapText="1"/>
    </xf>
    <xf numFmtId="0" fontId="17" fillId="4" borderId="1" applyAlignment="1" pivotButton="0" quotePrefix="0" xfId="0">
      <alignment horizontal="center" vertical="center"/>
    </xf>
    <xf numFmtId="0" fontId="7" fillId="5" borderId="2" applyAlignment="1" pivotButton="0" quotePrefix="0" xfId="0">
      <alignment horizontal="left" vertical="top"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3">
    <dxf>
      <font>
        <name val="Arial"/>
        <charset val="1"/>
        <family val="0"/>
        <color rgb="FF64748B"/>
        <sz val="10"/>
      </font>
      <fill>
        <patternFill>
          <bgColor rgb="FFFAF7F0"/>
        </patternFill>
      </fill>
    </dxf>
    <dxf>
      <font>
        <name val="Arial"/>
        <charset val="1"/>
        <family val="0"/>
        <b val="1"/>
        <color rgb="FFDC2626"/>
        <sz val="10"/>
      </font>
      <fill>
        <patternFill>
          <bgColor rgb="FFFEE2E2"/>
        </patternFill>
      </fill>
    </dxf>
    <dxf>
      <font>
        <name val="Arial"/>
        <charset val="1"/>
        <family val="0"/>
        <b val="1"/>
        <color rgb="FF16A34A"/>
        <sz val="10"/>
      </font>
      <fill>
        <patternFill>
          <bgColor rgb="FFDCFCE7"/>
        </patternFill>
      </fill>
    </dxf>
  </dxfs>
  <colors>
    <indexedColors>
      <rgbColor rgb="FF000000"/>
      <rgbColor rgb="FFFFFFFF"/>
      <rgbColor rgb="FFDC2626"/>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BEB"/>
      <rgbColor rgb="FFDCFCE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2E8F0"/>
      <rgbColor rgb="FFFAF7F0"/>
      <rgbColor rgb="FFFFFF99"/>
      <rgbColor rgb="FF99CCFF"/>
      <rgbColor rgb="FFFF99CC"/>
      <rgbColor rgb="FFCC99FF"/>
      <rgbColor rgb="FFFEE2E2"/>
      <rgbColor rgb="FF3366FF"/>
      <rgbColor rgb="FF33CCCC"/>
      <rgbColor rgb="FF99CC00"/>
      <rgbColor rgb="FFFFCC00"/>
      <rgbColor rgb="FFFF9900"/>
      <rgbColor rgb="FFD97706"/>
      <rgbColor rgb="FF64748B"/>
      <rgbColor rgb="FFC9A961"/>
      <rgbColor rgb="FF0B2447"/>
      <rgbColor rgb="FF16A34A"/>
      <rgbColor rgb="FF0F172A"/>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F25"/>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45" min="1" max="1"/>
    <col width="30" customWidth="1" style="45" min="2" max="5"/>
    <col width="2" customWidth="1" style="45" min="6" max="6"/>
  </cols>
  <sheetData>
    <row r="1" ht="7.5" customHeight="1" s="46">
      <c r="A1" s="47" t="n"/>
      <c r="B1" s="47" t="n"/>
      <c r="C1" s="47" t="n"/>
      <c r="D1" s="47" t="n"/>
      <c r="E1" s="47" t="n"/>
      <c r="F1" s="47" t="n"/>
    </row>
    <row r="2"/>
    <row r="3" ht="49.5" customHeight="1" s="46">
      <c r="B3" s="48" t="inlineStr">
        <is>
          <t>Scoring Assistant</t>
        </is>
      </c>
    </row>
    <row r="4" ht="27.75" customHeight="1" s="46">
      <c r="B4" s="49" t="inlineStr">
        <is>
          <t>37-Item Binary Scale · Template for CAST</t>
        </is>
      </c>
    </row>
    <row r="5" ht="3.75" customHeight="1" s="46">
      <c r="B5" s="47" t="n"/>
    </row>
    <row r="6"/>
    <row r="7" ht="24" customHeight="1" s="46">
      <c r="B7" s="50" t="inlineStr">
        <is>
          <t>WHAT THIS WORKSHEET IS</t>
        </is>
      </c>
    </row>
    <row r="8" ht="60" customHeight="1" s="46">
      <c r="B8" s="51" t="inlineStr">
        <is>
          <t>This worksheet is an arithmetic scoring assistant for autism-spectrum/Asperger screening scales with 37 binary (Yes/No) items. The layout is compatible with the CAST (Childhood Autism Spectrum Test).</t>
        </is>
      </c>
    </row>
    <row r="9"/>
    <row r="10" ht="60" customHeight="1" s="46">
      <c r="B10" s="51" t="inlineStr">
        <is>
          <t>The clinician administers the items using the official manual. In the CAST, 31 items count toward the total score and 6 items are control items (they don't score). The worksheet lets you flag the control items and scores only the valid items.</t>
        </is>
      </c>
    </row>
    <row r="11"/>
    <row r="12" ht="39.75" customHeight="1" s="46">
      <c r="B12" s="51" t="inlineStr">
        <is>
          <t>This worksheet does NOT replace the official manual. Cutoff scores and clinical interpretation must be looked up in the instrument's original documentation.</t>
        </is>
      </c>
    </row>
    <row r="13"/>
    <row r="14" ht="24" customHeight="1" s="46">
      <c r="B14" s="50" t="inlineStr">
        <is>
          <t>RESPONSE SCALE</t>
        </is>
      </c>
    </row>
    <row r="15" ht="21.75" customHeight="1" s="46">
      <c r="B15" s="52" t="inlineStr">
        <is>
          <t>Code</t>
        </is>
      </c>
      <c r="C15" s="53" t="inlineStr">
        <is>
          <t>Description</t>
        </is>
      </c>
      <c r="D15" s="54" t="n"/>
      <c r="E15" s="54" t="n"/>
    </row>
    <row r="16" ht="21.75" customHeight="1" s="46">
      <c r="B16" s="55" t="inlineStr">
        <is>
          <t>1</t>
        </is>
      </c>
      <c r="C16" s="56" t="inlineStr">
        <is>
          <t>Yes — the trait is present</t>
        </is>
      </c>
      <c r="D16" s="54" t="n"/>
      <c r="E16" s="54" t="n"/>
    </row>
    <row r="17" ht="21.75" customHeight="1" s="46">
      <c r="B17" s="55" t="inlineStr">
        <is>
          <t>0</t>
        </is>
      </c>
      <c r="C17" s="56" t="inlineStr">
        <is>
          <t>No — the trait is not present</t>
        </is>
      </c>
      <c r="D17" s="54" t="n"/>
      <c r="E17" s="54" t="n"/>
    </row>
    <row r="18" ht="21.75" customHeight="1" s="46">
      <c r="B18" s="55" t="inlineStr">
        <is>
          <t>C</t>
        </is>
      </c>
      <c r="C18" s="56" t="inlineStr">
        <is>
          <t>Control — item that doesn't score (use on 6 specific items)</t>
        </is>
      </c>
      <c r="D18" s="54" t="n"/>
      <c r="E18" s="54" t="n"/>
    </row>
    <row r="19"/>
    <row r="20"/>
    <row r="21" ht="19.5" customHeight="1" s="46">
      <c r="B21" s="57" t="inlineStr">
        <is>
          <t>LEGAL NOTICE</t>
        </is>
      </c>
    </row>
    <row r="22" ht="90" customHeight="1" s="46">
      <c r="B22" s="58" t="inlineStr">
        <is>
          <t>The literal CAST items, the identification of the control items, and the cutoff scores are intellectual property. This worksheet provides only an arithmetic support framework. The professional must consult the official manual for the list of control items and the interpretation criteria.</t>
        </is>
      </c>
    </row>
    <row r="23"/>
    <row r="24" ht="3.75" customHeight="1" s="46">
      <c r="B24" s="47" t="n"/>
    </row>
    <row r="25" ht="19.5" customHeight="1" s="46">
      <c r="B25" s="59" t="inlineStr">
        <is>
          <t>ATRI PROTOCOL · SCORING ASSISTANT · WORKSHEET 06</t>
        </is>
      </c>
    </row>
  </sheetData>
  <mergeCells count="16">
    <mergeCell ref="C16:E16"/>
    <mergeCell ref="B8:E8"/>
    <mergeCell ref="B4:E4"/>
    <mergeCell ref="B12:E12"/>
    <mergeCell ref="B21:E21"/>
    <mergeCell ref="C18:E18"/>
    <mergeCell ref="B7:E7"/>
    <mergeCell ref="C17:E17"/>
    <mergeCell ref="B25:E25"/>
    <mergeCell ref="B3:E3"/>
    <mergeCell ref="B5:E5"/>
    <mergeCell ref="B24:E24"/>
    <mergeCell ref="B10:E10"/>
    <mergeCell ref="C15:E15"/>
    <mergeCell ref="B22:E22"/>
    <mergeCell ref="B14:E1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66"/>
  <sheetViews>
    <sheetView showFormulas="0" showGridLines="0" showRowColHeaders="1" showZeros="1" rightToLeft="0" tabSelected="0" showOutlineSymbols="1" defaultGridColor="1" view="normal" topLeftCell="A1" colorId="64" zoomScale="100" zoomScaleNormal="100" zoomScalePageLayoutView="100" workbookViewId="0">
      <pane xSplit="1" ySplit="16" topLeftCell="B17" activePane="bottomRight" state="frozen"/>
      <selection pane="topLeft" activeCell="A1" activeCellId="0" sqref="A1"/>
      <selection pane="topRight" activeCell="B1" activeCellId="0" sqref="B1"/>
      <selection pane="bottomLeft" activeCell="A17" activeCellId="0" sqref="A17"/>
      <selection pane="bottomRight" activeCell="A1" activeCellId="0" sqref="A1"/>
    </sheetView>
  </sheetViews>
  <sheetFormatPr baseColWidth="8" defaultColWidth="8.6796875" defaultRowHeight="15" zeroHeight="0" outlineLevelRow="0"/>
  <cols>
    <col width="2" customWidth="1" style="45" min="1" max="1"/>
    <col width="6" customWidth="1" style="45" min="2" max="2"/>
    <col width="40" customWidth="1" style="45" min="3" max="3"/>
    <col width="14" customWidth="1" style="45" min="4" max="5"/>
    <col width="18" customWidth="1" style="45" min="6" max="6"/>
    <col width="2" customWidth="1" style="45" min="7" max="7"/>
  </cols>
  <sheetData>
    <row r="1" ht="7.5" customHeight="1" s="46">
      <c r="A1" s="47" t="n"/>
      <c r="B1" s="47" t="n"/>
      <c r="C1" s="47" t="n"/>
      <c r="D1" s="47" t="n"/>
      <c r="E1" s="47" t="n"/>
      <c r="F1" s="47" t="n"/>
      <c r="G1" s="47" t="n"/>
    </row>
    <row r="2"/>
    <row r="3" ht="36" customHeight="1" s="46">
      <c r="B3" s="60" t="inlineStr">
        <is>
          <t>Assessment Record</t>
        </is>
      </c>
    </row>
    <row r="4" ht="3.75" customHeight="1" s="46">
      <c r="B4" s="61" t="n"/>
    </row>
    <row r="5"/>
    <row r="6" ht="24" customHeight="1" s="46">
      <c r="B6" s="62" t="inlineStr">
        <is>
          <t xml:space="preserve">  IDENTIFICATION</t>
        </is>
      </c>
    </row>
    <row r="7" ht="21.75" customHeight="1" s="46">
      <c r="B7" s="63" t="inlineStr">
        <is>
          <t>Patient name</t>
        </is>
      </c>
      <c r="C7" s="64" t="n"/>
      <c r="D7" s="65" t="n"/>
      <c r="E7" s="54" t="n"/>
      <c r="F7" s="54" t="n"/>
    </row>
    <row r="8" ht="21.75" customHeight="1" s="46">
      <c r="B8" s="63" t="inlineStr">
        <is>
          <t>Date of birth</t>
        </is>
      </c>
      <c r="C8" s="64" t="n"/>
      <c r="D8" s="65" t="n"/>
      <c r="E8" s="54" t="n"/>
      <c r="F8" s="54" t="n"/>
    </row>
    <row r="9" ht="21.75" customHeight="1" s="46">
      <c r="B9" s="63" t="inlineStr">
        <is>
          <t>Chronological age</t>
        </is>
      </c>
      <c r="C9" s="64" t="n"/>
      <c r="D9" s="65" t="n"/>
      <c r="E9" s="54" t="n"/>
      <c r="F9" s="54" t="n"/>
    </row>
    <row r="10" ht="21.75" customHeight="1" s="46">
      <c r="B10" s="63" t="inlineStr">
        <is>
          <t>Respondent</t>
        </is>
      </c>
      <c r="C10" s="64" t="n"/>
      <c r="D10" s="65" t="n"/>
      <c r="E10" s="54" t="n"/>
      <c r="F10" s="54" t="n"/>
    </row>
    <row r="11" ht="21.75" customHeight="1" s="46">
      <c r="B11" s="63" t="inlineStr">
        <is>
          <t>Date administered</t>
        </is>
      </c>
      <c r="C11" s="64" t="n"/>
      <c r="D11" s="65" t="n"/>
      <c r="E11" s="54" t="n"/>
      <c r="F11" s="54" t="n"/>
    </row>
    <row r="12" ht="21.75" customHeight="1" s="46">
      <c r="B12" s="63" t="inlineStr">
        <is>
          <t>Clinician / License No.</t>
        </is>
      </c>
      <c r="C12" s="64" t="n"/>
      <c r="D12" s="65" t="n"/>
      <c r="E12" s="54" t="n"/>
      <c r="F12" s="54" t="n"/>
    </row>
    <row r="13"/>
    <row r="14" ht="27.75" customHeight="1" s="46">
      <c r="B14" s="62" t="inlineStr">
        <is>
          <t xml:space="preserve">  RECORDING THE 37 ITEMS</t>
        </is>
      </c>
    </row>
    <row r="15" ht="43.5" customHeight="1" s="46">
      <c r="B15" s="66" t="inlineStr">
        <is>
          <t>Score each item as 1 (Yes) or 0 (No). Mark "Control" in the "Type" column for the 6 items identified as control items in the official manual (they don't count toward the score).</t>
        </is>
      </c>
    </row>
    <row r="16"/>
    <row r="17" ht="25.5" customHeight="1" s="46">
      <c r="B17" s="52" t="inlineStr">
        <is>
          <t>#</t>
        </is>
      </c>
      <c r="C17" s="52" t="inlineStr">
        <is>
          <t>Description (fill in per the manual)</t>
        </is>
      </c>
      <c r="D17" s="52" t="inlineStr">
        <is>
          <t>Item type</t>
        </is>
      </c>
      <c r="E17" s="52" t="inlineStr">
        <is>
          <t>Response (0 or 1)</t>
        </is>
      </c>
      <c r="F17" s="52" t="inlineStr">
        <is>
          <t>Counts toward score?</t>
        </is>
      </c>
    </row>
    <row r="18" ht="21.75" customHeight="1" s="46">
      <c r="B18" s="67" t="n">
        <v>1</v>
      </c>
      <c r="C18" s="68" t="n"/>
      <c r="D18" s="69" t="inlineStr">
        <is>
          <t>Score</t>
        </is>
      </c>
      <c r="E18" s="69" t="n"/>
      <c r="F18" s="70">
        <f>IF(D18="Control","— control item —",IF(E18="","Pending",IF(E18=1,"✓ Counts: 1","○ Counts: 0")))</f>
        <v/>
      </c>
    </row>
    <row r="19" ht="21.75" customHeight="1" s="46">
      <c r="B19" s="67" t="n">
        <v>2</v>
      </c>
      <c r="C19" s="68" t="n"/>
      <c r="D19" s="69" t="inlineStr">
        <is>
          <t>Score</t>
        </is>
      </c>
      <c r="E19" s="69" t="n"/>
      <c r="F19" s="70">
        <f>IF(D19="Control","— control item —",IF(E19="","Pending",IF(E19=1,"✓ Counts: 1","○ Counts: 0")))</f>
        <v/>
      </c>
    </row>
    <row r="20" ht="21.75" customHeight="1" s="46">
      <c r="B20" s="67" t="n">
        <v>3</v>
      </c>
      <c r="C20" s="68" t="n"/>
      <c r="D20" s="69" t="inlineStr">
        <is>
          <t>Score</t>
        </is>
      </c>
      <c r="E20" s="69" t="n"/>
      <c r="F20" s="70">
        <f>IF(D20="Control","— control item —",IF(E20="","Pending",IF(E20=1,"✓ Counts: 1","○ Counts: 0")))</f>
        <v/>
      </c>
    </row>
    <row r="21" ht="21.75" customHeight="1" s="46">
      <c r="B21" s="67" t="n">
        <v>4</v>
      </c>
      <c r="C21" s="68" t="n"/>
      <c r="D21" s="69" t="inlineStr">
        <is>
          <t>Score</t>
        </is>
      </c>
      <c r="E21" s="69" t="n"/>
      <c r="F21" s="70">
        <f>IF(D21="Control","— control item —",IF(E21="","Pending",IF(E21=1,"✓ Counts: 1","○ Counts: 0")))</f>
        <v/>
      </c>
    </row>
    <row r="22" ht="21.75" customHeight="1" s="46">
      <c r="B22" s="67" t="n">
        <v>5</v>
      </c>
      <c r="C22" s="68" t="n"/>
      <c r="D22" s="69" t="inlineStr">
        <is>
          <t>Score</t>
        </is>
      </c>
      <c r="E22" s="69" t="n"/>
      <c r="F22" s="70">
        <f>IF(D22="Control","— control item —",IF(E22="","Pending",IF(E22=1,"✓ Counts: 1","○ Counts: 0")))</f>
        <v/>
      </c>
    </row>
    <row r="23" ht="21.75" customHeight="1" s="46">
      <c r="B23" s="67" t="n">
        <v>6</v>
      </c>
      <c r="C23" s="68" t="n"/>
      <c r="D23" s="69" t="inlineStr">
        <is>
          <t>Score</t>
        </is>
      </c>
      <c r="E23" s="69" t="n"/>
      <c r="F23" s="70">
        <f>IF(D23="Control","— control item —",IF(E23="","Pending",IF(E23=1,"✓ Counts: 1","○ Counts: 0")))</f>
        <v/>
      </c>
    </row>
    <row r="24" ht="21.75" customHeight="1" s="46">
      <c r="B24" s="67" t="n">
        <v>7</v>
      </c>
      <c r="C24" s="68" t="n"/>
      <c r="D24" s="69" t="inlineStr">
        <is>
          <t>Score</t>
        </is>
      </c>
      <c r="E24" s="69" t="n"/>
      <c r="F24" s="70">
        <f>IF(D24="Control","— control item —",IF(E24="","Pending",IF(E24=1,"✓ Counts: 1","○ Counts: 0")))</f>
        <v/>
      </c>
    </row>
    <row r="25" ht="21.75" customHeight="1" s="46">
      <c r="B25" s="67" t="n">
        <v>8</v>
      </c>
      <c r="C25" s="68" t="n"/>
      <c r="D25" s="69" t="inlineStr">
        <is>
          <t>Score</t>
        </is>
      </c>
      <c r="E25" s="69" t="n"/>
      <c r="F25" s="70">
        <f>IF(D25="Control","— control item —",IF(E25="","Pending",IF(E25=1,"✓ Counts: 1","○ Counts: 0")))</f>
        <v/>
      </c>
    </row>
    <row r="26" ht="21.75" customHeight="1" s="46">
      <c r="B26" s="67" t="n">
        <v>9</v>
      </c>
      <c r="C26" s="68" t="n"/>
      <c r="D26" s="69" t="inlineStr">
        <is>
          <t>Score</t>
        </is>
      </c>
      <c r="E26" s="69" t="n"/>
      <c r="F26" s="70">
        <f>IF(D26="Control","— control item —",IF(E26="","Pending",IF(E26=1,"✓ Counts: 1","○ Counts: 0")))</f>
        <v/>
      </c>
    </row>
    <row r="27" ht="21.75" customHeight="1" s="46">
      <c r="B27" s="67" t="n">
        <v>10</v>
      </c>
      <c r="C27" s="68" t="n"/>
      <c r="D27" s="69" t="inlineStr">
        <is>
          <t>Score</t>
        </is>
      </c>
      <c r="E27" s="69" t="n"/>
      <c r="F27" s="70">
        <f>IF(D27="Control","— control item —",IF(E27="","Pending",IF(E27=1,"✓ Counts: 1","○ Counts: 0")))</f>
        <v/>
      </c>
    </row>
    <row r="28" ht="21.75" customHeight="1" s="46">
      <c r="B28" s="67" t="n">
        <v>11</v>
      </c>
      <c r="C28" s="68" t="n"/>
      <c r="D28" s="69" t="inlineStr">
        <is>
          <t>Score</t>
        </is>
      </c>
      <c r="E28" s="69" t="n"/>
      <c r="F28" s="70">
        <f>IF(D28="Control","— control item —",IF(E28="","Pending",IF(E28=1,"✓ Counts: 1","○ Counts: 0")))</f>
        <v/>
      </c>
    </row>
    <row r="29" ht="21.75" customHeight="1" s="46">
      <c r="B29" s="67" t="n">
        <v>12</v>
      </c>
      <c r="C29" s="68" t="n"/>
      <c r="D29" s="69" t="inlineStr">
        <is>
          <t>Score</t>
        </is>
      </c>
      <c r="E29" s="69" t="n"/>
      <c r="F29" s="70">
        <f>IF(D29="Control","— control item —",IF(E29="","Pending",IF(E29=1,"✓ Counts: 1","○ Counts: 0")))</f>
        <v/>
      </c>
    </row>
    <row r="30" ht="21.75" customHeight="1" s="46">
      <c r="B30" s="67" t="n">
        <v>13</v>
      </c>
      <c r="C30" s="68" t="n"/>
      <c r="D30" s="69" t="inlineStr">
        <is>
          <t>Score</t>
        </is>
      </c>
      <c r="E30" s="69" t="n"/>
      <c r="F30" s="70">
        <f>IF(D30="Control","— control item —",IF(E30="","Pending",IF(E30=1,"✓ Counts: 1","○ Counts: 0")))</f>
        <v/>
      </c>
    </row>
    <row r="31" ht="21.75" customHeight="1" s="46">
      <c r="B31" s="67" t="n">
        <v>14</v>
      </c>
      <c r="C31" s="68" t="n"/>
      <c r="D31" s="69" t="inlineStr">
        <is>
          <t>Score</t>
        </is>
      </c>
      <c r="E31" s="69" t="n"/>
      <c r="F31" s="70">
        <f>IF(D31="Control","— control item —",IF(E31="","Pending",IF(E31=1,"✓ Counts: 1","○ Counts: 0")))</f>
        <v/>
      </c>
    </row>
    <row r="32" ht="21.75" customHeight="1" s="46">
      <c r="B32" s="67" t="n">
        <v>15</v>
      </c>
      <c r="C32" s="68" t="n"/>
      <c r="D32" s="69" t="inlineStr">
        <is>
          <t>Score</t>
        </is>
      </c>
      <c r="E32" s="69" t="n"/>
      <c r="F32" s="70">
        <f>IF(D32="Control","— control item —",IF(E32="","Pending",IF(E32=1,"✓ Counts: 1","○ Counts: 0")))</f>
        <v/>
      </c>
    </row>
    <row r="33" ht="21.75" customHeight="1" s="46">
      <c r="B33" s="67" t="n">
        <v>16</v>
      </c>
      <c r="C33" s="68" t="n"/>
      <c r="D33" s="69" t="inlineStr">
        <is>
          <t>Score</t>
        </is>
      </c>
      <c r="E33" s="69" t="n"/>
      <c r="F33" s="70">
        <f>IF(D33="Control","— control item —",IF(E33="","Pending",IF(E33=1,"✓ Counts: 1","○ Counts: 0")))</f>
        <v/>
      </c>
    </row>
    <row r="34" ht="21.75" customHeight="1" s="46">
      <c r="B34" s="67" t="n">
        <v>17</v>
      </c>
      <c r="C34" s="68" t="n"/>
      <c r="D34" s="69" t="inlineStr">
        <is>
          <t>Score</t>
        </is>
      </c>
      <c r="E34" s="69" t="n"/>
      <c r="F34" s="70">
        <f>IF(D34="Control","— control item —",IF(E34="","Pending",IF(E34=1,"✓ Counts: 1","○ Counts: 0")))</f>
        <v/>
      </c>
    </row>
    <row r="35" ht="21.75" customHeight="1" s="46">
      <c r="B35" s="67" t="n">
        <v>18</v>
      </c>
      <c r="C35" s="68" t="n"/>
      <c r="D35" s="69" t="inlineStr">
        <is>
          <t>Score</t>
        </is>
      </c>
      <c r="E35" s="69" t="n"/>
      <c r="F35" s="70">
        <f>IF(D35="Control","— control item —",IF(E35="","Pending",IF(E35=1,"✓ Counts: 1","○ Counts: 0")))</f>
        <v/>
      </c>
    </row>
    <row r="36" ht="21.75" customHeight="1" s="46">
      <c r="B36" s="67" t="n">
        <v>19</v>
      </c>
      <c r="C36" s="68" t="n"/>
      <c r="D36" s="69" t="inlineStr">
        <is>
          <t>Score</t>
        </is>
      </c>
      <c r="E36" s="69" t="n"/>
      <c r="F36" s="70">
        <f>IF(D36="Control","— control item —",IF(E36="","Pending",IF(E36=1,"✓ Counts: 1","○ Counts: 0")))</f>
        <v/>
      </c>
    </row>
    <row r="37" ht="21.75" customHeight="1" s="46">
      <c r="B37" s="67" t="n">
        <v>20</v>
      </c>
      <c r="C37" s="68" t="n"/>
      <c r="D37" s="69" t="inlineStr">
        <is>
          <t>Score</t>
        </is>
      </c>
      <c r="E37" s="69" t="n"/>
      <c r="F37" s="70">
        <f>IF(D37="Control","— control item —",IF(E37="","Pending",IF(E37=1,"✓ Counts: 1","○ Counts: 0")))</f>
        <v/>
      </c>
    </row>
    <row r="38" ht="21.75" customHeight="1" s="46">
      <c r="B38" s="67" t="n">
        <v>21</v>
      </c>
      <c r="C38" s="68" t="n"/>
      <c r="D38" s="69" t="inlineStr">
        <is>
          <t>Score</t>
        </is>
      </c>
      <c r="E38" s="69" t="n"/>
      <c r="F38" s="70">
        <f>IF(D38="Control","— control item —",IF(E38="","Pending",IF(E38=1,"✓ Counts: 1","○ Counts: 0")))</f>
        <v/>
      </c>
    </row>
    <row r="39" ht="21.75" customHeight="1" s="46">
      <c r="B39" s="67" t="n">
        <v>22</v>
      </c>
      <c r="C39" s="68" t="n"/>
      <c r="D39" s="69" t="inlineStr">
        <is>
          <t>Score</t>
        </is>
      </c>
      <c r="E39" s="69" t="n"/>
      <c r="F39" s="70">
        <f>IF(D39="Control","— control item —",IF(E39="","Pending",IF(E39=1,"✓ Counts: 1","○ Counts: 0")))</f>
        <v/>
      </c>
    </row>
    <row r="40" ht="21.75" customHeight="1" s="46">
      <c r="B40" s="67" t="n">
        <v>23</v>
      </c>
      <c r="C40" s="68" t="n"/>
      <c r="D40" s="69" t="inlineStr">
        <is>
          <t>Score</t>
        </is>
      </c>
      <c r="E40" s="69" t="n"/>
      <c r="F40" s="70">
        <f>IF(D40="Control","— control item —",IF(E40="","Pending",IF(E40=1,"✓ Counts: 1","○ Counts: 0")))</f>
        <v/>
      </c>
    </row>
    <row r="41" ht="21.75" customHeight="1" s="46">
      <c r="B41" s="67" t="n">
        <v>24</v>
      </c>
      <c r="C41" s="68" t="n"/>
      <c r="D41" s="69" t="inlineStr">
        <is>
          <t>Score</t>
        </is>
      </c>
      <c r="E41" s="69" t="n"/>
      <c r="F41" s="70">
        <f>IF(D41="Control","— control item —",IF(E41="","Pending",IF(E41=1,"✓ Counts: 1","○ Counts: 0")))</f>
        <v/>
      </c>
    </row>
    <row r="42" ht="21.75" customHeight="1" s="46">
      <c r="B42" s="67" t="n">
        <v>25</v>
      </c>
      <c r="C42" s="68" t="n"/>
      <c r="D42" s="69" t="inlineStr">
        <is>
          <t>Score</t>
        </is>
      </c>
      <c r="E42" s="69" t="n"/>
      <c r="F42" s="70">
        <f>IF(D42="Control","— control item —",IF(E42="","Pending",IF(E42=1,"✓ Counts: 1","○ Counts: 0")))</f>
        <v/>
      </c>
    </row>
    <row r="43" ht="21.75" customHeight="1" s="46">
      <c r="B43" s="67" t="n">
        <v>26</v>
      </c>
      <c r="C43" s="68" t="n"/>
      <c r="D43" s="69" t="inlineStr">
        <is>
          <t>Score</t>
        </is>
      </c>
      <c r="E43" s="69" t="n"/>
      <c r="F43" s="70">
        <f>IF(D43="Control","— control item —",IF(E43="","Pending",IF(E43=1,"✓ Counts: 1","○ Counts: 0")))</f>
        <v/>
      </c>
    </row>
    <row r="44" ht="21.75" customHeight="1" s="46">
      <c r="B44" s="67" t="n">
        <v>27</v>
      </c>
      <c r="C44" s="68" t="n"/>
      <c r="D44" s="69" t="inlineStr">
        <is>
          <t>Score</t>
        </is>
      </c>
      <c r="E44" s="69" t="n"/>
      <c r="F44" s="70">
        <f>IF(D44="Control","— control item —",IF(E44="","Pending",IF(E44=1,"✓ Counts: 1","○ Counts: 0")))</f>
        <v/>
      </c>
    </row>
    <row r="45" ht="21.75" customHeight="1" s="46">
      <c r="B45" s="67" t="n">
        <v>28</v>
      </c>
      <c r="C45" s="68" t="n"/>
      <c r="D45" s="69" t="inlineStr">
        <is>
          <t>Score</t>
        </is>
      </c>
      <c r="E45" s="69" t="n"/>
      <c r="F45" s="70">
        <f>IF(D45="Control","— control item —",IF(E45="","Pending",IF(E45=1,"✓ Counts: 1","○ Counts: 0")))</f>
        <v/>
      </c>
    </row>
    <row r="46" ht="21.75" customHeight="1" s="46">
      <c r="B46" s="67" t="n">
        <v>29</v>
      </c>
      <c r="C46" s="68" t="n"/>
      <c r="D46" s="69" t="inlineStr">
        <is>
          <t>Score</t>
        </is>
      </c>
      <c r="E46" s="69" t="n"/>
      <c r="F46" s="70">
        <f>IF(D46="Control","— control item —",IF(E46="","Pending",IF(E46=1,"✓ Counts: 1","○ Counts: 0")))</f>
        <v/>
      </c>
    </row>
    <row r="47" ht="21.75" customHeight="1" s="46">
      <c r="B47" s="67" t="n">
        <v>30</v>
      </c>
      <c r="C47" s="68" t="n"/>
      <c r="D47" s="69" t="inlineStr">
        <is>
          <t>Score</t>
        </is>
      </c>
      <c r="E47" s="69" t="n"/>
      <c r="F47" s="70">
        <f>IF(D47="Control","— control item —",IF(E47="","Pending",IF(E47=1,"✓ Counts: 1","○ Counts: 0")))</f>
        <v/>
      </c>
    </row>
    <row r="48" ht="21.75" customHeight="1" s="46">
      <c r="B48" s="67" t="n">
        <v>31</v>
      </c>
      <c r="C48" s="68" t="n"/>
      <c r="D48" s="69" t="inlineStr">
        <is>
          <t>Score</t>
        </is>
      </c>
      <c r="E48" s="69" t="n"/>
      <c r="F48" s="70">
        <f>IF(D48="Control","— control item —",IF(E48="","Pending",IF(E48=1,"✓ Counts: 1","○ Counts: 0")))</f>
        <v/>
      </c>
    </row>
    <row r="49" ht="21.75" customHeight="1" s="46">
      <c r="B49" s="67" t="n">
        <v>32</v>
      </c>
      <c r="C49" s="68" t="n"/>
      <c r="D49" s="69" t="inlineStr">
        <is>
          <t>Score</t>
        </is>
      </c>
      <c r="E49" s="69" t="n"/>
      <c r="F49" s="70">
        <f>IF(D49="Control","— control item —",IF(E49="","Pending",IF(E49=1,"✓ Counts: 1","○ Counts: 0")))</f>
        <v/>
      </c>
    </row>
    <row r="50" ht="21.75" customHeight="1" s="46">
      <c r="B50" s="67" t="n">
        <v>33</v>
      </c>
      <c r="C50" s="68" t="n"/>
      <c r="D50" s="69" t="inlineStr">
        <is>
          <t>Score</t>
        </is>
      </c>
      <c r="E50" s="69" t="n"/>
      <c r="F50" s="70">
        <f>IF(D50="Control","— control item —",IF(E50="","Pending",IF(E50=1,"✓ Counts: 1","○ Counts: 0")))</f>
        <v/>
      </c>
    </row>
    <row r="51" ht="21.75" customHeight="1" s="46">
      <c r="B51" s="67" t="n">
        <v>34</v>
      </c>
      <c r="C51" s="68" t="n"/>
      <c r="D51" s="69" t="inlineStr">
        <is>
          <t>Score</t>
        </is>
      </c>
      <c r="E51" s="69" t="n"/>
      <c r="F51" s="70">
        <f>IF(D51="Control","— control item —",IF(E51="","Pending",IF(E51=1,"✓ Counts: 1","○ Counts: 0")))</f>
        <v/>
      </c>
    </row>
    <row r="52" ht="21.75" customHeight="1" s="46">
      <c r="B52" s="67" t="n">
        <v>35</v>
      </c>
      <c r="C52" s="68" t="n"/>
      <c r="D52" s="69" t="inlineStr">
        <is>
          <t>Score</t>
        </is>
      </c>
      <c r="E52" s="69" t="n"/>
      <c r="F52" s="70">
        <f>IF(D52="Control","— control item —",IF(E52="","Pending",IF(E52=1,"✓ Counts: 1","○ Counts: 0")))</f>
        <v/>
      </c>
    </row>
    <row r="53" ht="21.75" customHeight="1" s="46">
      <c r="B53" s="67" t="n">
        <v>36</v>
      </c>
      <c r="C53" s="68" t="n"/>
      <c r="D53" s="69" t="inlineStr">
        <is>
          <t>Score</t>
        </is>
      </c>
      <c r="E53" s="69" t="n"/>
      <c r="F53" s="70">
        <f>IF(D53="Control","— control item —",IF(E53="","Pending",IF(E53=1,"✓ Counts: 1","○ Counts: 0")))</f>
        <v/>
      </c>
    </row>
    <row r="54" ht="21.75" customHeight="1" s="46">
      <c r="B54" s="67" t="n">
        <v>37</v>
      </c>
      <c r="C54" s="68" t="n"/>
      <c r="D54" s="69" t="inlineStr">
        <is>
          <t>Score</t>
        </is>
      </c>
      <c r="E54" s="69" t="n"/>
      <c r="F54" s="70">
        <f>IF(D54="Control","— control item —",IF(E54="","Pending",IF(E54=1,"✓ Counts: 1","○ Counts: 0")))</f>
        <v/>
      </c>
    </row>
    <row r="55"/>
    <row r="56" ht="25.5" customHeight="1" s="46">
      <c r="B56" s="62" t="inlineStr">
        <is>
          <t xml:space="preserve">  ARITHMETIC SUMMARY</t>
        </is>
      </c>
    </row>
    <row r="57" ht="25.5" customHeight="1" s="46">
      <c r="B57" s="71" t="inlineStr">
        <is>
          <t>Total items answered</t>
        </is>
      </c>
      <c r="C57" s="54" t="n"/>
      <c r="D57" s="54" t="n"/>
      <c r="E57" s="72">
        <f>COUNT(E18:E54)</f>
        <v/>
      </c>
      <c r="F57" s="54" t="n"/>
    </row>
    <row r="58" ht="25.5" customHeight="1" s="46">
      <c r="B58" s="71" t="inlineStr">
        <is>
          <t>Items marked as Control</t>
        </is>
      </c>
      <c r="C58" s="54" t="n"/>
      <c r="D58" s="54" t="n"/>
      <c r="E58" s="72">
        <f>COUNTIF(D18:D54,"Control")</f>
        <v/>
      </c>
      <c r="F58" s="54" t="n"/>
    </row>
    <row r="59" ht="25.5" customHeight="1" s="46">
      <c r="B59" s="71" t="inlineStr">
        <is>
          <t>Scored items answered</t>
        </is>
      </c>
      <c r="C59" s="54" t="n"/>
      <c r="D59" s="54" t="n"/>
      <c r="E59" s="72">
        <f>SUMPRODUCT((D18:D54="Score")*(E18:E54&lt;&gt;""))</f>
        <v/>
      </c>
      <c r="F59" s="54" t="n"/>
    </row>
    <row r="60" ht="25.5" customHeight="1" s="46">
      <c r="B60" s="71" t="inlineStr">
        <is>
          <t>TOTAL CAST SCORE (sum of scored items answered 1)</t>
        </is>
      </c>
      <c r="C60" s="54" t="n"/>
      <c r="D60" s="54" t="n"/>
      <c r="E60" s="73">
        <f>SUMPRODUCT((D18:D54="Score")*(E18:E54=1))</f>
        <v/>
      </c>
      <c r="F60" s="54" t="n"/>
    </row>
    <row r="61"/>
    <row r="62" ht="25.5" customHeight="1" s="46">
      <c r="B62" s="62" t="inlineStr">
        <is>
          <t xml:space="preserve">  CLINICAL NOTES</t>
        </is>
      </c>
    </row>
    <row r="63" ht="120" customHeight="1" s="46">
      <c r="B63" s="74" t="n"/>
      <c r="C63" s="54" t="n"/>
      <c r="D63" s="54" t="n"/>
      <c r="E63" s="54" t="n"/>
      <c r="F63" s="54" t="n"/>
    </row>
    <row r="64"/>
    <row r="65" ht="3.75" customHeight="1" s="46">
      <c r="B65" s="47" t="n"/>
    </row>
    <row r="66" ht="19.5" customHeight="1" s="46">
      <c r="B66" s="59" t="inlineStr">
        <is>
          <t>ATRI PROTOCOL · SCORING ASSISTANT · WORKSHEET 06</t>
        </is>
      </c>
    </row>
  </sheetData>
  <mergeCells count="30">
    <mergeCell ref="B4:F4"/>
    <mergeCell ref="D11:F11"/>
    <mergeCell ref="B60:D60"/>
    <mergeCell ref="B7:C7"/>
    <mergeCell ref="B62:F62"/>
    <mergeCell ref="B57:D57"/>
    <mergeCell ref="B3:F3"/>
    <mergeCell ref="B66:F66"/>
    <mergeCell ref="D7:F7"/>
    <mergeCell ref="B56:F56"/>
    <mergeCell ref="B12:C12"/>
    <mergeCell ref="B11:C11"/>
    <mergeCell ref="D12:F12"/>
    <mergeCell ref="D9:F9"/>
    <mergeCell ref="B14:F14"/>
    <mergeCell ref="E60:F60"/>
    <mergeCell ref="D8:F8"/>
    <mergeCell ref="B8:C8"/>
    <mergeCell ref="E59:F59"/>
    <mergeCell ref="B10:C10"/>
    <mergeCell ref="B9:C9"/>
    <mergeCell ref="D10:F10"/>
    <mergeCell ref="E57:F57"/>
    <mergeCell ref="B65:F65"/>
    <mergeCell ref="B59:D59"/>
    <mergeCell ref="B6:F6"/>
    <mergeCell ref="B15:F15"/>
    <mergeCell ref="B58:D58"/>
    <mergeCell ref="B63:F63"/>
    <mergeCell ref="E58:F58"/>
  </mergeCells>
  <conditionalFormatting sqref="F18:F54">
    <cfRule type="expression" rank="0" priority="2" equalAverage="0" aboveAverage="0" dxfId="0" text="" percent="0" bottom="0">
      <formula>EXACT(F18,"— control item —")</formula>
    </cfRule>
    <cfRule type="expression" rank="0" priority="3" equalAverage="0" aboveAverage="0" dxfId="1" text="" percent="0" bottom="0">
      <formula>EXACT(F18,"✓ Counts: 1")</formula>
    </cfRule>
    <cfRule type="expression" rank="0" priority="4" equalAverage="0" aboveAverage="0" dxfId="2" text="" percent="0" bottom="0">
      <formula>EXACT(F18,"○ Counts: 0")</formula>
    </cfRule>
  </conditionalFormatting>
  <dataValidations count="2">
    <dataValidation sqref="D18:D54" showDropDown="0" showInputMessage="0" showErrorMessage="0" allowBlank="1" promptTitle="Tipo do item" prompt="Escore = item normal, Controle = não conta para escore" type="list" errorStyle="stop" operator="between">
      <formula1>"Score,Control"</formula1>
      <formula2>0</formula2>
    </dataValidation>
    <dataValidation sqref="E18:E54" showDropDown="0" showInputMessage="0" showErrorMessage="0" allowBlank="1" errorTitle="Valor inválido" error="Apenas 0 ou 1." promptTitle="Resposta do item" prompt="0 = Não · 1 = Sim" type="list" errorStyle="stop" operator="between">
      <formula1>"0,1"</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26"/>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 customWidth="1" style="45" min="1" max="1"/>
    <col width="28" customWidth="1" style="45" min="2" max="5"/>
    <col width="2" customWidth="1" style="45" min="6" max="6"/>
  </cols>
  <sheetData>
    <row r="1" ht="7.5" customHeight="1" s="46">
      <c r="A1" s="47" t="n"/>
      <c r="B1" s="47" t="n"/>
      <c r="C1" s="47" t="n"/>
      <c r="D1" s="47" t="n"/>
      <c r="E1" s="47" t="n"/>
      <c r="F1" s="47" t="n"/>
    </row>
    <row r="2"/>
    <row r="3" ht="36" customHeight="1" s="46">
      <c r="B3" s="75" t="inlineStr">
        <is>
          <t>Results Panel</t>
        </is>
      </c>
    </row>
    <row r="4" ht="21.75" customHeight="1" s="46">
      <c r="B4" s="76" t="inlineStr">
        <is>
          <t>CAST score — separating valid items from control items</t>
        </is>
      </c>
    </row>
    <row r="5" ht="3.75" customHeight="1" s="46">
      <c r="B5" s="61" t="n"/>
    </row>
    <row r="6"/>
    <row r="7" ht="24" customHeight="1" s="46">
      <c r="B7" s="77" t="inlineStr">
        <is>
          <t>TOTAL ANSWERED</t>
        </is>
      </c>
      <c r="C7" s="78" t="inlineStr">
        <is>
          <t>CONTROL ITEMS</t>
        </is>
      </c>
      <c r="D7" s="77" t="inlineStr">
        <is>
          <t>VALID ITEMS</t>
        </is>
      </c>
      <c r="E7" s="79" t="inlineStr">
        <is>
          <t>CAST SCORE</t>
        </is>
      </c>
    </row>
    <row r="8" ht="51.75" customHeight="1" s="46">
      <c r="B8" s="80">
        <f>Assessment!E57</f>
        <v/>
      </c>
      <c r="C8" s="81">
        <f>Assessment!E58</f>
        <v/>
      </c>
      <c r="D8" s="80">
        <f>Assessment!E59</f>
        <v/>
      </c>
      <c r="E8" s="82">
        <f>Assessment!E60</f>
        <v/>
      </c>
    </row>
    <row r="9" ht="19.5" customHeight="1" s="46">
      <c r="B9" s="83" t="inlineStr">
        <is>
          <t>out of 37 items</t>
        </is>
      </c>
      <c r="C9" s="84" t="inlineStr">
        <is>
          <t>don't count toward the score</t>
        </is>
      </c>
      <c r="D9" s="83" t="inlineStr">
        <is>
          <t>answered for scoring</t>
        </is>
      </c>
      <c r="E9" s="85" t="inlineStr">
        <is>
          <t>sum of valid items = 1</t>
        </is>
      </c>
    </row>
    <row r="10"/>
    <row r="11" ht="25.5" customHeight="1" s="46">
      <c r="B11" s="62" t="inlineStr">
        <is>
          <t xml:space="preserve">  ITEM DISTRIBUTION</t>
        </is>
      </c>
    </row>
    <row r="12" ht="24" customHeight="1" s="46">
      <c r="B12" s="52" t="inlineStr">
        <is>
          <t>Category</t>
        </is>
      </c>
      <c r="C12" s="52" t="inlineStr">
        <is>
          <t>Count</t>
        </is>
      </c>
      <c r="D12" s="52" t="inlineStr">
        <is>
          <t>Positive</t>
        </is>
      </c>
      <c r="E12" s="52" t="inlineStr">
        <is>
          <t>Negative</t>
        </is>
      </c>
    </row>
    <row r="13" ht="24" customHeight="1" s="46">
      <c r="B13" s="63" t="inlineStr">
        <is>
          <t>Scored items</t>
        </is>
      </c>
      <c r="C13" s="86">
        <f>COUNTIF(Assessment!D18:D54,"Score")</f>
        <v/>
      </c>
      <c r="D13" s="87">
        <f>SUMPRODUCT((Assessment!D18:D54="Score")*(Assessment!E18:E54=1))</f>
        <v/>
      </c>
      <c r="E13" s="88">
        <f>SUMPRODUCT((Assessment!D18:D54="Score")*(Assessment!E18:E54=0))</f>
        <v/>
      </c>
    </row>
    <row r="14" ht="24" customHeight="1" s="46">
      <c r="B14" s="63" t="inlineStr">
        <is>
          <t>Control items</t>
        </is>
      </c>
      <c r="C14" s="86">
        <f>COUNTIF(Assessment!D18:D54,"Control")</f>
        <v/>
      </c>
      <c r="D14" s="87">
        <f>SUMPRODUCT((Assessment!D18:D54="Control")*(Assessment!E18:E54=1))</f>
        <v/>
      </c>
      <c r="E14" s="88">
        <f>SUMPRODUCT((Assessment!D18:D54="Control")*(Assessment!E18:E54=0))</f>
        <v/>
      </c>
    </row>
    <row r="15"/>
    <row r="16"/>
    <row r="17" ht="25.5" customHeight="1" s="46">
      <c r="B17" s="62" t="inlineStr">
        <is>
          <t xml:space="preserve">  NEXT STEPS</t>
        </is>
      </c>
    </row>
    <row r="18" ht="31.5" customHeight="1" s="46">
      <c r="B18" s="89" t="inlineStr">
        <is>
          <t>1.</t>
        </is>
      </c>
      <c r="C18" s="90" t="inlineStr">
        <is>
          <t>Check the official manual for the 6 CAST control items and mark them correctly in the "Item type" column.</t>
        </is>
      </c>
      <c r="D18" s="54" t="n"/>
      <c r="E18" s="54" t="n"/>
    </row>
    <row r="19" ht="31.5" customHeight="1" s="46">
      <c r="B19" s="89" t="inlineStr">
        <is>
          <t>2.</t>
        </is>
      </c>
      <c r="C19" s="90" t="inlineStr">
        <is>
          <t>Compare the total score with the cutoff defined in the official manual (usually 15).</t>
        </is>
      </c>
      <c r="D19" s="54" t="n"/>
      <c r="E19" s="54" t="n"/>
    </row>
    <row r="20" ht="31.5" customHeight="1" s="46">
      <c r="B20" s="89" t="inlineStr">
        <is>
          <t>3.</t>
        </is>
      </c>
      <c r="C20" s="90" t="inlineStr">
        <is>
          <t>A score above the cutoff suggests a need for in-depth specialist assessment.</t>
        </is>
      </c>
      <c r="D20" s="54" t="n"/>
      <c r="E20" s="54" t="n"/>
    </row>
    <row r="21" ht="31.5" customHeight="1" s="46">
      <c r="B21" s="89" t="inlineStr">
        <is>
          <t>4.</t>
        </is>
      </c>
      <c r="C21" s="90" t="inlineStr">
        <is>
          <t>Use the result together with other ATRI Flow scales to build the clinical profile.</t>
        </is>
      </c>
      <c r="D21" s="54" t="n"/>
      <c r="E21" s="54" t="n"/>
    </row>
    <row r="22"/>
    <row r="23" ht="60" customHeight="1" s="46">
      <c r="B23" s="66" t="inlineStr">
        <is>
          <t>⚠ Correctly identifying the 6 control items is essential for a valid score. Always consult the official manual before interpreting the result.</t>
        </is>
      </c>
    </row>
    <row r="24"/>
    <row r="25" ht="3.75" customHeight="1" s="46">
      <c r="B25" s="47" t="n"/>
    </row>
    <row r="26" ht="19.5" customHeight="1" s="46">
      <c r="B26" s="59" t="inlineStr">
        <is>
          <t>ATRI PROTOCOL · SCORING ASSISTANT · WORKSHEET 06</t>
        </is>
      </c>
    </row>
  </sheetData>
  <mergeCells count="12">
    <mergeCell ref="B26:E26"/>
    <mergeCell ref="B17:E17"/>
    <mergeCell ref="B23:E23"/>
    <mergeCell ref="C19:E19"/>
    <mergeCell ref="B4:E4"/>
    <mergeCell ref="C18:E18"/>
    <mergeCell ref="B11:E11"/>
    <mergeCell ref="B25:E25"/>
    <mergeCell ref="B3:E3"/>
    <mergeCell ref="B5:E5"/>
    <mergeCell ref="C21:E21"/>
    <mergeCell ref="C20:E20"/>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2026-04-23T23:16:08Z</dcterms:created>
  <dcterms:modified xsi:type="dcterms:W3CDTF">2026-06-20T19:07:38Z</dcterms:modified>
  <cp:revision>0</cp:revision>
</cp:coreProperties>
</file>