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Overview" sheetId="1" state="visible" r:id="rId1"/>
    <sheet name="Consolidation" sheetId="2" state="visible" r:id="rId2"/>
    <sheet name="Clinical Dashboard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B2447"/>
      <sz val="28"/>
    </font>
    <font>
      <name val="Arial"/>
      <charset val="1"/>
      <family val="0"/>
      <i val="1"/>
      <color rgb="FF16A34A"/>
      <sz val="12"/>
    </font>
    <font>
      <name val="Arial"/>
      <charset val="1"/>
      <family val="0"/>
      <b val="1"/>
      <color rgb="FF16A34A"/>
      <sz val="10"/>
    </font>
    <font>
      <name val="Arial"/>
      <charset val="1"/>
      <family val="0"/>
      <color rgb="FF0F172A"/>
      <sz val="10"/>
    </font>
    <font>
      <name val="Arial"/>
      <charset val="1"/>
      <family val="0"/>
      <b val="1"/>
      <color rgb="FF16A34A"/>
      <sz val="11"/>
    </font>
    <font>
      <name val="Arial"/>
      <charset val="1"/>
      <family val="0"/>
      <b val="1"/>
      <color rgb="FFD97706"/>
      <sz val="10"/>
    </font>
    <font>
      <name val="Arial"/>
      <charset val="1"/>
      <family val="0"/>
      <i val="1"/>
      <color rgb="FF64748B"/>
      <sz val="9"/>
    </font>
    <font>
      <name val="Arial"/>
      <charset val="1"/>
      <family val="0"/>
      <b val="1"/>
      <color rgb="FFC9A961"/>
      <sz val="9"/>
    </font>
    <font>
      <name val="Arial"/>
      <charset val="1"/>
      <family val="0"/>
      <b val="1"/>
      <color rgb="FF0B2447"/>
      <sz val="18"/>
    </font>
    <font>
      <name val="Arial"/>
      <charset val="1"/>
      <family val="0"/>
      <b val="1"/>
      <color rgb="FFFFFFFF"/>
      <sz val="13"/>
    </font>
    <font>
      <name val="Arial"/>
      <charset val="1"/>
      <family val="0"/>
      <b val="1"/>
      <color rgb="FF0B2447"/>
      <sz val="10"/>
    </font>
    <font>
      <name val="Arial"/>
      <charset val="1"/>
      <family val="0"/>
      <b val="1"/>
      <color rgb="FF0000FF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0B2447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FFFFFF"/>
      <sz val="8"/>
    </font>
    <font>
      <name val="Arial"/>
      <charset val="1"/>
      <family val="0"/>
      <b val="1"/>
      <color rgb="FF0B2447"/>
      <sz val="32"/>
    </font>
    <font>
      <name val="Arial"/>
      <charset val="1"/>
      <family val="0"/>
      <b val="1"/>
      <color rgb="FFDC2626"/>
      <sz val="32"/>
    </font>
    <font>
      <name val="Arial"/>
      <charset val="1"/>
      <family val="0"/>
      <b val="1"/>
      <color rgb="FFD97706"/>
      <sz val="32"/>
    </font>
    <font>
      <name val="Arial"/>
      <charset val="1"/>
      <family val="0"/>
      <b val="1"/>
      <color rgb="FFC9A961"/>
      <sz val="32"/>
    </font>
    <font>
      <name val="Arial"/>
      <charset val="1"/>
      <family val="0"/>
      <i val="1"/>
      <color rgb="FF64748B"/>
      <sz val="8"/>
    </font>
    <font>
      <name val="Arial"/>
      <charset val="1"/>
      <family val="0"/>
      <b val="1"/>
      <color rgb="FF0B2447"/>
      <sz val="11"/>
    </font>
  </fonts>
  <fills count="10">
    <fill>
      <patternFill/>
    </fill>
    <fill>
      <patternFill patternType="gray125"/>
    </fill>
    <fill>
      <patternFill patternType="solid">
        <fgColor rgb="FFC9A961"/>
        <bgColor rgb="FFC0C0C0"/>
      </patternFill>
    </fill>
    <fill>
      <patternFill patternType="solid">
        <fgColor rgb="FF16A34A"/>
        <bgColor rgb="FF008080"/>
      </patternFill>
    </fill>
    <fill>
      <patternFill patternType="solid">
        <fgColor rgb="FF0B2447"/>
        <bgColor rgb="FF0F172A"/>
      </patternFill>
    </fill>
    <fill>
      <patternFill patternType="solid">
        <fgColor rgb="FFFAF7F0"/>
        <bgColor rgb="FFFFFBEB"/>
      </patternFill>
    </fill>
    <fill>
      <patternFill patternType="solid">
        <fgColor rgb="FFFFFBEB"/>
        <bgColor rgb="FFFAF7F0"/>
      </patternFill>
    </fill>
    <fill>
      <patternFill patternType="solid">
        <fgColor rgb="FFFFFFFF"/>
        <bgColor rgb="FFFFFBEB"/>
      </patternFill>
    </fill>
    <fill>
      <patternFill patternType="solid">
        <fgColor rgb="FFDC2626"/>
        <bgColor rgb="FFC2410C"/>
      </patternFill>
    </fill>
    <fill>
      <patternFill patternType="solid">
        <fgColor rgb="FFD97706"/>
        <bgColor rgb="FFFF9900"/>
      </patternFill>
    </fill>
  </fills>
  <borders count="19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 style="thin">
        <color rgb="FF0B2447"/>
      </left>
      <right style="thin">
        <color rgb="FF0B2447"/>
      </right>
      <top style="medium">
        <color rgb="FF0B2447"/>
      </top>
      <bottom/>
      <diagonal/>
    </border>
    <border>
      <left style="thin">
        <color rgb="FFDC2626"/>
      </left>
      <right style="thin">
        <color rgb="FFDC2626"/>
      </right>
      <top style="medium">
        <color rgb="FFDC2626"/>
      </top>
      <bottom/>
      <diagonal/>
    </border>
    <border>
      <left style="thin">
        <color rgb="FFD97706"/>
      </left>
      <right style="thin">
        <color rgb="FFD97706"/>
      </right>
      <top style="medium">
        <color rgb="FFD97706"/>
      </top>
      <bottom/>
      <diagonal/>
    </border>
    <border>
      <left style="thin">
        <color rgb="FFC9A961"/>
      </left>
      <right style="thin">
        <color rgb="FFC9A961"/>
      </right>
      <top style="medium">
        <color rgb="FFC9A961"/>
      </top>
      <bottom/>
      <diagonal/>
    </border>
    <border>
      <left style="thin">
        <color rgb="FF0B2447"/>
      </left>
      <right style="thin">
        <color rgb="FF0B2447"/>
      </right>
      <top/>
      <bottom/>
      <diagonal/>
    </border>
    <border>
      <left style="thin">
        <color rgb="FFDC2626"/>
      </left>
      <right style="thin">
        <color rgb="FFDC2626"/>
      </right>
      <top/>
      <bottom/>
      <diagonal/>
    </border>
    <border>
      <left style="thin">
        <color rgb="FFD97706"/>
      </left>
      <right style="thin">
        <color rgb="FFD97706"/>
      </right>
      <top/>
      <bottom/>
      <diagonal/>
    </border>
    <border>
      <left style="thin">
        <color rgb="FFC9A961"/>
      </left>
      <right style="thin">
        <color rgb="FFC9A961"/>
      </right>
      <top/>
      <bottom/>
      <diagonal/>
    </border>
    <border>
      <left style="thin">
        <color rgb="FF0B2447"/>
      </left>
      <right style="thin">
        <color rgb="FF0B2447"/>
      </right>
      <top/>
      <bottom style="medium">
        <color rgb="FF0B2447"/>
      </bottom>
      <diagonal/>
    </border>
    <border>
      <left style="thin">
        <color rgb="FFDC2626"/>
      </left>
      <right style="thin">
        <color rgb="FFDC2626"/>
      </right>
      <top/>
      <bottom style="medium">
        <color rgb="FFDC2626"/>
      </bottom>
      <diagonal/>
    </border>
    <border>
      <left style="thin">
        <color rgb="FFD97706"/>
      </left>
      <right style="thin">
        <color rgb="FFD97706"/>
      </right>
      <top/>
      <bottom style="medium">
        <color rgb="FFD97706"/>
      </bottom>
      <diagonal/>
    </border>
    <border>
      <left style="thin">
        <color rgb="FFC9A961"/>
      </left>
      <right style="thin">
        <color rgb="FFC9A961"/>
      </right>
      <top/>
      <bottom style="medium">
        <color rgb="FFC9A961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93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0" fillId="2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 wrapText="1" indent="1"/>
    </xf>
    <xf numFmtId="0" fontId="15" fillId="6" borderId="2" applyAlignment="1" pivotButton="0" quotePrefix="0" xfId="0">
      <alignment horizontal="left" vertical="center" wrapText="1" indent="1"/>
    </xf>
    <xf numFmtId="0" fontId="10" fillId="5" borderId="0" applyAlignment="1" pivotButton="0" quotePrefix="0" xfId="0">
      <alignment horizontal="left" vertical="top" wrapText="1" indent="1"/>
    </xf>
    <xf numFmtId="0" fontId="16" fillId="3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 indent="1"/>
    </xf>
    <xf numFmtId="0" fontId="8" fillId="7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left" vertical="center" wrapText="1" indent="1"/>
    </xf>
    <xf numFmtId="0" fontId="14" fillId="5" borderId="2" applyAlignment="1" pivotButton="0" quotePrefix="0" xfId="0">
      <alignment horizontal="left" vertical="center" wrapText="1" indent="1"/>
    </xf>
    <xf numFmtId="0" fontId="15" fillId="6" borderId="2" applyAlignment="1" pivotButton="0" quotePrefix="0" xfId="0">
      <alignment horizontal="left" vertical="top" wrapText="1" indent="1"/>
    </xf>
    <xf numFmtId="0" fontId="17" fillId="0" borderId="0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center" indent="1"/>
    </xf>
    <xf numFmtId="0" fontId="19" fillId="4" borderId="3" applyAlignment="1" pivotButton="0" quotePrefix="0" xfId="0">
      <alignment horizontal="center" vertical="center" wrapText="1"/>
    </xf>
    <xf numFmtId="0" fontId="19" fillId="8" borderId="4" applyAlignment="1" pivotButton="0" quotePrefix="0" xfId="0">
      <alignment horizontal="center" vertical="center" wrapText="1"/>
    </xf>
    <xf numFmtId="0" fontId="19" fillId="9" borderId="5" applyAlignment="1" pivotButton="0" quotePrefix="0" xfId="0">
      <alignment horizontal="center" vertical="center" wrapText="1"/>
    </xf>
    <xf numFmtId="0" fontId="19" fillId="2" borderId="6" applyAlignment="1" pivotButton="0" quotePrefix="0" xfId="0">
      <alignment horizontal="center" vertical="center" wrapText="1"/>
    </xf>
    <xf numFmtId="1" fontId="20" fillId="7" borderId="7" applyAlignment="1" pivotButton="0" quotePrefix="0" xfId="0">
      <alignment horizontal="center" vertical="center" wrapText="1"/>
    </xf>
    <xf numFmtId="1" fontId="21" fillId="7" borderId="8" applyAlignment="1" pivotButton="0" quotePrefix="0" xfId="0">
      <alignment horizontal="center" vertical="center" wrapText="1"/>
    </xf>
    <xf numFmtId="1" fontId="22" fillId="7" borderId="9" applyAlignment="1" pivotButton="0" quotePrefix="0" xfId="0">
      <alignment horizontal="center" vertical="center" wrapText="1"/>
    </xf>
    <xf numFmtId="1" fontId="23" fillId="7" borderId="10" applyAlignment="1" pivotButton="0" quotePrefix="0" xfId="0">
      <alignment horizontal="center" vertical="center" wrapText="1"/>
    </xf>
    <xf numFmtId="0" fontId="24" fillId="7" borderId="11" applyAlignment="1" pivotButton="0" quotePrefix="0" xfId="0">
      <alignment horizontal="center" vertical="center" wrapText="1"/>
    </xf>
    <xf numFmtId="0" fontId="24" fillId="7" borderId="12" applyAlignment="1" pivotButton="0" quotePrefix="0" xfId="0">
      <alignment horizontal="center" vertical="center" wrapText="1"/>
    </xf>
    <xf numFmtId="0" fontId="24" fillId="7" borderId="13" applyAlignment="1" pivotButton="0" quotePrefix="0" xfId="0">
      <alignment horizontal="center" vertical="center" wrapText="1"/>
    </xf>
    <xf numFmtId="0" fontId="24" fillId="7" borderId="14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 wrapText="1" indent="1"/>
    </xf>
    <xf numFmtId="0" fontId="6" fillId="7" borderId="1" applyAlignment="1" pivotButton="0" quotePrefix="0" xfId="0">
      <alignment horizontal="center" vertical="center" wrapText="1"/>
    </xf>
    <xf numFmtId="0" fontId="25" fillId="7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2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 wrapText="1" indent="1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top" wrapText="1" indent="1"/>
    </xf>
    <xf numFmtId="0" fontId="11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1"/>
    </xf>
    <xf numFmtId="0" fontId="0" fillId="3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 wrapText="1" indent="1"/>
    </xf>
    <xf numFmtId="0" fontId="0" fillId="0" borderId="17" pivotButton="0" quotePrefix="0" xfId="0"/>
    <xf numFmtId="0" fontId="15" fillId="6" borderId="2" applyAlignment="1" pivotButton="0" quotePrefix="0" xfId="0">
      <alignment horizontal="left" vertical="center" wrapText="1" indent="1"/>
    </xf>
    <xf numFmtId="0" fontId="0" fillId="0" borderId="18" pivotButton="0" quotePrefix="0" xfId="0"/>
    <xf numFmtId="0" fontId="10" fillId="5" borderId="0" applyAlignment="1" pivotButton="0" quotePrefix="0" xfId="0">
      <alignment horizontal="left" vertical="top" wrapText="1" indent="1"/>
    </xf>
    <xf numFmtId="0" fontId="16" fillId="3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 indent="1"/>
    </xf>
    <xf numFmtId="0" fontId="8" fillId="7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horizontal="left" vertical="center" wrapText="1" indent="1"/>
    </xf>
    <xf numFmtId="0" fontId="14" fillId="5" borderId="2" applyAlignment="1" pivotButton="0" quotePrefix="0" xfId="0">
      <alignment horizontal="left" vertical="center" wrapText="1" indent="1"/>
    </xf>
    <xf numFmtId="0" fontId="15" fillId="6" borderId="2" applyAlignment="1" pivotButton="0" quotePrefix="0" xfId="0">
      <alignment horizontal="left" vertical="top" wrapText="1" indent="1"/>
    </xf>
    <xf numFmtId="0" fontId="17" fillId="0" borderId="0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center" indent="1"/>
    </xf>
    <xf numFmtId="0" fontId="19" fillId="4" borderId="3" applyAlignment="1" pivotButton="0" quotePrefix="0" xfId="0">
      <alignment horizontal="center" vertical="center" wrapText="1"/>
    </xf>
    <xf numFmtId="0" fontId="19" fillId="8" borderId="4" applyAlignment="1" pivotButton="0" quotePrefix="0" xfId="0">
      <alignment horizontal="center" vertical="center" wrapText="1"/>
    </xf>
    <xf numFmtId="0" fontId="19" fillId="9" borderId="5" applyAlignment="1" pivotButton="0" quotePrefix="0" xfId="0">
      <alignment horizontal="center" vertical="center" wrapText="1"/>
    </xf>
    <xf numFmtId="0" fontId="19" fillId="2" borderId="6" applyAlignment="1" pivotButton="0" quotePrefix="0" xfId="0">
      <alignment horizontal="center" vertical="center" wrapText="1"/>
    </xf>
    <xf numFmtId="1" fontId="20" fillId="7" borderId="7" applyAlignment="1" pivotButton="0" quotePrefix="0" xfId="0">
      <alignment horizontal="center" vertical="center" wrapText="1"/>
    </xf>
    <xf numFmtId="1" fontId="21" fillId="7" borderId="8" applyAlignment="1" pivotButton="0" quotePrefix="0" xfId="0">
      <alignment horizontal="center" vertical="center" wrapText="1"/>
    </xf>
    <xf numFmtId="1" fontId="22" fillId="7" borderId="9" applyAlignment="1" pivotButton="0" quotePrefix="0" xfId="0">
      <alignment horizontal="center" vertical="center" wrapText="1"/>
    </xf>
    <xf numFmtId="1" fontId="23" fillId="7" borderId="10" applyAlignment="1" pivotButton="0" quotePrefix="0" xfId="0">
      <alignment horizontal="center" vertical="center" wrapText="1"/>
    </xf>
    <xf numFmtId="0" fontId="24" fillId="7" borderId="11" applyAlignment="1" pivotButton="0" quotePrefix="0" xfId="0">
      <alignment horizontal="center" vertical="center" wrapText="1"/>
    </xf>
    <xf numFmtId="0" fontId="24" fillId="7" borderId="12" applyAlignment="1" pivotButton="0" quotePrefix="0" xfId="0">
      <alignment horizontal="center" vertical="center" wrapText="1"/>
    </xf>
    <xf numFmtId="0" fontId="24" fillId="7" borderId="13" applyAlignment="1" pivotButton="0" quotePrefix="0" xfId="0">
      <alignment horizontal="center" vertical="center" wrapText="1"/>
    </xf>
    <xf numFmtId="0" fontId="24" fillId="7" borderId="14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left" vertical="center" wrapText="1" indent="1"/>
    </xf>
    <xf numFmtId="0" fontId="6" fillId="7" borderId="1" applyAlignment="1" pivotButton="0" quotePrefix="0" xfId="0">
      <alignment horizontal="center" vertical="center" wrapText="1"/>
    </xf>
    <xf numFmtId="0" fontId="25" fillId="7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top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4">
    <dxf>
      <font>
        <name val="Arial"/>
        <charset val="1"/>
        <family val="0"/>
        <b val="1"/>
        <color rgb="FF16A34A"/>
        <sz val="10"/>
      </font>
      <fill>
        <patternFill>
          <bgColor rgb="FFDCFCE7"/>
        </patternFill>
      </fill>
    </dxf>
    <dxf>
      <font>
        <name val="Arial"/>
        <charset val="1"/>
        <family val="0"/>
        <b val="1"/>
        <color rgb="FFD97706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C2410C"/>
        <sz val="10"/>
      </font>
      <fill>
        <patternFill>
          <bgColor rgb="FFFED7AA"/>
        </patternFill>
      </fill>
    </dxf>
    <dxf>
      <font>
        <name val="Arial"/>
        <charset val="1"/>
        <family val="0"/>
        <b val="1"/>
        <color rgb="FFDC2626"/>
        <sz val="10"/>
      </font>
      <fill>
        <patternFill>
          <bgColor rgb="FFFEE2E2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DCFCE7"/>
      <rgbColor rgb="FF660066"/>
      <rgbColor rgb="FFFF8080"/>
      <rgbColor rgb="FF0066CC"/>
      <rgbColor rgb="FFFEE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FAF7F0"/>
      <rgbColor rgb="FFFFFBEB"/>
      <rgbColor rgb="FF99CCFF"/>
      <rgbColor rgb="FFFF99CC"/>
      <rgbColor rgb="FFCC99FF"/>
      <rgbColor rgb="FFFED7AA"/>
      <rgbColor rgb="FF3366FF"/>
      <rgbColor rgb="FF33CCCC"/>
      <rgbColor rgb="FF99CC00"/>
      <rgbColor rgb="FFFFCC00"/>
      <rgbColor rgb="FFFF9900"/>
      <rgbColor rgb="FFD97706"/>
      <rgbColor rgb="FF64748B"/>
      <rgbColor rgb="FFC9A961"/>
      <rgbColor rgb="FF0B2447"/>
      <rgbColor rgb="FF16A34A"/>
      <rgbColor rgb="FF0F172A"/>
      <rgbColor rgb="FF333300"/>
      <rgbColor rgb="FFC2410C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27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46" min="1" max="1"/>
    <col width="30" customWidth="1" style="46" min="2" max="5"/>
    <col width="2" customWidth="1" style="46" min="6" max="6"/>
  </cols>
  <sheetData>
    <row r="1" ht="7.5" customHeight="1" s="47">
      <c r="A1" s="48" t="n"/>
      <c r="B1" s="48" t="n"/>
      <c r="C1" s="48" t="n"/>
      <c r="D1" s="48" t="n"/>
      <c r="E1" s="48" t="n"/>
      <c r="F1" s="48" t="n"/>
    </row>
    <row r="2"/>
    <row r="3" ht="49.5" customHeight="1" s="47">
      <c r="B3" s="49" t="inlineStr">
        <is>
          <t>General Consolidation</t>
        </is>
      </c>
    </row>
    <row r="4" ht="27.75" customHeight="1" s="47">
      <c r="B4" s="50" t="inlineStr">
        <is>
          <t>Clinical Dashboard · Integrated Patient Profile</t>
        </is>
      </c>
    </row>
    <row r="5" ht="3.75" customHeight="1" s="47">
      <c r="B5" s="48" t="n"/>
    </row>
    <row r="6"/>
    <row r="7" ht="24" customHeight="1" s="47">
      <c r="B7" s="51" t="inlineStr">
        <is>
          <t>WHAT THIS WORKSHEET IS</t>
        </is>
      </c>
    </row>
    <row r="8" ht="60" customHeight="1" s="47">
      <c r="B8" s="52" t="inlineStr">
        <is>
          <t>This is the most powerful worksheet in the ATRI Kit. While worksheets 01–06 score individual scales, this one consolidates the results of every scale administered into a single integrated clinical panel.</t>
        </is>
      </c>
    </row>
    <row r="9"/>
    <row r="10" ht="60" customHeight="1" s="47">
      <c r="B10" s="52" t="inlineStr">
        <is>
          <t>You manually enter the final scores from each previous worksheet (or from other instruments you administered), and the General Consolidation automatically builds the patient profile: areas of greatest severity, consistency across instruments, integrated severity, and a findings matrix by domain.</t>
        </is>
      </c>
    </row>
    <row r="11"/>
    <row r="12" ht="39.75" customHeight="1" s="47">
      <c r="B12" s="52" t="inlineStr">
        <is>
          <t>It's the tool you use before writing the neuropsychological report in Stage R of the ATRI Flow. It turns scattered results into an integrated clinical picture.</t>
        </is>
      </c>
    </row>
    <row r="13"/>
    <row r="14"/>
    <row r="15" ht="24" customHeight="1" s="47">
      <c r="B15" s="51" t="inlineStr">
        <is>
          <t>WORKFLOW</t>
        </is>
      </c>
    </row>
    <row r="16" ht="31.5" customHeight="1" s="47">
      <c r="B16" s="53" t="inlineStr">
        <is>
          <t>1.</t>
        </is>
      </c>
      <c r="C16" s="52" t="inlineStr">
        <is>
          <t>Administer the scales in worksheets 01–06 of the ATRI Kit (or other instruments you use in practice)</t>
        </is>
      </c>
    </row>
    <row r="17" ht="31.5" customHeight="1" s="47">
      <c r="B17" s="53" t="inlineStr">
        <is>
          <t>2.</t>
        </is>
      </c>
      <c r="C17" s="52" t="inlineStr">
        <is>
          <t>Note the final score obtained on each scale</t>
        </is>
      </c>
    </row>
    <row r="18" ht="31.5" customHeight="1" s="47">
      <c r="B18" s="53" t="inlineStr">
        <is>
          <t>3.</t>
        </is>
      </c>
      <c r="C18" s="52" t="inlineStr">
        <is>
          <t>Open the "Consolidation" tab of this worksheet and record the patient's identification</t>
        </is>
      </c>
    </row>
    <row r="19" ht="31.5" customHeight="1" s="47">
      <c r="B19" s="53" t="inlineStr">
        <is>
          <t>4.</t>
        </is>
      </c>
      <c r="C19" s="52" t="inlineStr">
        <is>
          <t>Enter the final score for each scale in the input fields (yellow cells)</t>
        </is>
      </c>
    </row>
    <row r="20" ht="31.5" customHeight="1" s="47">
      <c r="B20" s="53" t="inlineStr">
        <is>
          <t>5.</t>
        </is>
      </c>
      <c r="C20" s="52" t="inlineStr">
        <is>
          <t>The "Clinical Dashboard" tab automatically generates the integrated profile, with severity by domain and a findings matrix</t>
        </is>
      </c>
    </row>
    <row r="21" ht="31.5" customHeight="1" s="47">
      <c r="B21" s="53" t="inlineStr">
        <is>
          <t>6.</t>
        </is>
      </c>
      <c r="C21" s="52" t="inlineStr">
        <is>
          <t>Use the integrated profile as the basis for the Stage R neuropsychological report</t>
        </is>
      </c>
    </row>
    <row r="22"/>
    <row r="23" ht="19.5" customHeight="1" s="47">
      <c r="B23" s="54" t="inlineStr">
        <is>
          <t>LEGAL NOTICE</t>
        </is>
      </c>
    </row>
    <row r="24" ht="90" customHeight="1" s="47">
      <c r="B24" s="55" t="inlineStr">
        <is>
          <t>The severity rating shown is calculated from general arithmetic criteria (the score as a proportion of the possible range). For a definitive clinical classification, always consult the official manual for each instrument, which provides validated, instrument-specific cutoff scores. This worksheet is a visual organization tool; it does not replace professional clinical judgment.</t>
        </is>
      </c>
    </row>
    <row r="25"/>
    <row r="26" ht="3.75" customHeight="1" s="47">
      <c r="B26" s="48" t="n"/>
    </row>
    <row r="27" ht="19.5" customHeight="1" s="47">
      <c r="B27" s="56" t="inlineStr">
        <is>
          <t>ATRI PROTOCOL · GENERAL CONSOLIDATION · WORKSHEET 07</t>
        </is>
      </c>
    </row>
  </sheetData>
  <mergeCells count="18">
    <mergeCell ref="C16:E16"/>
    <mergeCell ref="B26:E26"/>
    <mergeCell ref="B23:E23"/>
    <mergeCell ref="B27:E27"/>
    <mergeCell ref="B8:E8"/>
    <mergeCell ref="B4:E4"/>
    <mergeCell ref="C19:E19"/>
    <mergeCell ref="B12:E12"/>
    <mergeCell ref="C18:E18"/>
    <mergeCell ref="B15:E15"/>
    <mergeCell ref="B7:E7"/>
    <mergeCell ref="C17:E17"/>
    <mergeCell ref="B3:E3"/>
    <mergeCell ref="B5:E5"/>
    <mergeCell ref="B24:E24"/>
    <mergeCell ref="C21:E21"/>
    <mergeCell ref="B10:E10"/>
    <mergeCell ref="C20:E2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5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6" topLeftCell="B17" activePane="bottomRight" state="frozen"/>
      <selection pane="topLeft" activeCell="A1" activeCellId="0" sqref="A1"/>
      <selection pane="topRight" activeCell="B1" activeCellId="0" sqref="B1"/>
      <selection pane="bottomLeft" activeCell="A17" activeCellId="0" sqref="A17"/>
      <selection pane="bottomRight" activeCell="A1" activeCellId="0" sqref="A1"/>
    </sheetView>
  </sheetViews>
  <sheetFormatPr baseColWidth="8" defaultColWidth="8.6796875" defaultRowHeight="15" zeroHeight="0" outlineLevelRow="0"/>
  <cols>
    <col width="2" customWidth="1" style="46" min="1" max="1"/>
    <col width="32" customWidth="1" style="46" min="2" max="2"/>
    <col width="14" customWidth="1" style="46" min="3" max="5"/>
    <col width="18" customWidth="1" style="46" min="6" max="6"/>
    <col width="2" customWidth="1" style="46" min="7" max="7"/>
  </cols>
  <sheetData>
    <row r="1" ht="7.5" customHeight="1" s="47">
      <c r="A1" s="48" t="n"/>
      <c r="B1" s="48" t="n"/>
      <c r="C1" s="48" t="n"/>
      <c r="D1" s="48" t="n"/>
      <c r="E1" s="48" t="n"/>
      <c r="F1" s="48" t="n"/>
      <c r="G1" s="48" t="n"/>
    </row>
    <row r="2"/>
    <row r="3" ht="36" customHeight="1" s="47">
      <c r="B3" s="57" t="inlineStr">
        <is>
          <t>Results Consolidation</t>
        </is>
      </c>
    </row>
    <row r="4" ht="3.75" customHeight="1" s="47">
      <c r="B4" s="58" t="n"/>
    </row>
    <row r="5"/>
    <row r="6" ht="24" customHeight="1" s="47">
      <c r="B6" s="59" t="inlineStr">
        <is>
          <t xml:space="preserve">  IDENTIFICATION</t>
        </is>
      </c>
    </row>
    <row r="7" ht="21.75" customHeight="1" s="47">
      <c r="B7" s="60" t="inlineStr">
        <is>
          <t>Patient name</t>
        </is>
      </c>
      <c r="C7" s="61" t="n"/>
      <c r="D7" s="62" t="n"/>
      <c r="E7" s="63" t="n"/>
      <c r="F7" s="63" t="n"/>
    </row>
    <row r="8" ht="21.75" customHeight="1" s="47">
      <c r="B8" s="60" t="inlineStr">
        <is>
          <t>Date of birth</t>
        </is>
      </c>
      <c r="C8" s="61" t="n"/>
      <c r="D8" s="62" t="n"/>
      <c r="E8" s="63" t="n"/>
      <c r="F8" s="63" t="n"/>
    </row>
    <row r="9" ht="21.75" customHeight="1" s="47">
      <c r="B9" s="60" t="inlineStr">
        <is>
          <t>Age at assessment</t>
        </is>
      </c>
      <c r="C9" s="61" t="n"/>
      <c r="D9" s="62" t="n"/>
      <c r="E9" s="63" t="n"/>
      <c r="F9" s="63" t="n"/>
    </row>
    <row r="10" ht="21.75" customHeight="1" s="47">
      <c r="B10" s="60" t="inlineStr">
        <is>
          <t>Consolidation date</t>
        </is>
      </c>
      <c r="C10" s="61" t="n"/>
      <c r="D10" s="62" t="n"/>
      <c r="E10" s="63" t="n"/>
      <c r="F10" s="63" t="n"/>
    </row>
    <row r="11" ht="21.75" customHeight="1" s="47">
      <c r="B11" s="60" t="inlineStr">
        <is>
          <t>Clinician</t>
        </is>
      </c>
      <c r="C11" s="61" t="n"/>
      <c r="D11" s="62" t="n"/>
      <c r="E11" s="63" t="n"/>
      <c r="F11" s="63" t="n"/>
    </row>
    <row r="12" ht="21.75" customHeight="1" s="47">
      <c r="B12" s="60" t="inlineStr">
        <is>
          <t>License / Reg. No.</t>
        </is>
      </c>
      <c r="C12" s="61" t="n"/>
      <c r="D12" s="62" t="n"/>
      <c r="E12" s="63" t="n"/>
      <c r="F12" s="63" t="n"/>
    </row>
    <row r="13"/>
    <row r="14" ht="27.75" customHeight="1" s="47">
      <c r="B14" s="59" t="inlineStr">
        <is>
          <t xml:space="preserve">  SCORES BY INSTRUMENT</t>
        </is>
      </c>
    </row>
    <row r="15" ht="49.5" customHeight="1" s="47">
      <c r="B15" s="64" t="inlineStr">
        <is>
          <t>Enter the final score obtained on each instrument. Leave blank any instrument you didn't administer. The 'Possible range' column is pre-filled for each scale. The severity rating is calculated automatically from the score as a proportion of the possible range.</t>
        </is>
      </c>
    </row>
    <row r="16"/>
    <row r="17" ht="27.75" customHeight="1" s="47">
      <c r="B17" s="65" t="inlineStr">
        <is>
          <t>Instrument</t>
        </is>
      </c>
      <c r="C17" s="65" t="inlineStr">
        <is>
          <t>ATRI stage</t>
        </is>
      </c>
      <c r="D17" s="65" t="inlineStr">
        <is>
          <t>Score obtained</t>
        </is>
      </c>
      <c r="E17" s="65" t="inlineStr">
        <is>
          <t>Possible range</t>
        </is>
      </c>
      <c r="F17" s="65" t="inlineStr">
        <is>
          <t>Relative severity</t>
        </is>
      </c>
    </row>
    <row r="18" ht="24" customHeight="1" s="47">
      <c r="B18" s="66" t="inlineStr">
        <is>
          <t>M-CHAT-R</t>
        </is>
      </c>
      <c r="C18" s="67" t="inlineStr">
        <is>
          <t>A</t>
        </is>
      </c>
      <c r="D18" s="68" t="n"/>
      <c r="E18" s="69" t="inlineStr">
        <is>
          <t>0 to 20</t>
        </is>
      </c>
      <c r="F18" s="70">
        <f>IF(D18="","Pending",IF(D18/20&lt;0.25,"No indicator",IF(D18/20&lt;0.5,"Mild",IF(D18/20&lt;0.75,"Moderate","Severe"))))</f>
        <v/>
      </c>
    </row>
    <row r="19" ht="24" customHeight="1" s="47">
      <c r="B19" s="66" t="inlineStr">
        <is>
          <t>CAST</t>
        </is>
      </c>
      <c r="C19" s="67" t="inlineStr">
        <is>
          <t>A</t>
        </is>
      </c>
      <c r="D19" s="68" t="n"/>
      <c r="E19" s="69" t="inlineStr">
        <is>
          <t>0 to 37</t>
        </is>
      </c>
      <c r="F19" s="70">
        <f>IF(D19="","Pending",IF(D19/37&lt;0.25,"No indicator",IF(D19/37&lt;0.5,"Mild",IF(D19/37&lt;0.75,"Moderate","Severe"))))</f>
        <v/>
      </c>
    </row>
    <row r="20" ht="24" customHeight="1" s="47">
      <c r="B20" s="66" t="inlineStr">
        <is>
          <t>CARS-2</t>
        </is>
      </c>
      <c r="C20" s="67" t="inlineStr">
        <is>
          <t>A</t>
        </is>
      </c>
      <c r="D20" s="68" t="n"/>
      <c r="E20" s="69" t="inlineStr">
        <is>
          <t>0 to 60</t>
        </is>
      </c>
      <c r="F20" s="70">
        <f>IF(D20="","Pending",IF(D20/60&lt;0.25,"No indicator",IF(D20/60&lt;0.5,"Mild",IF(D20/60&lt;0.75,"Moderate","Severe"))))</f>
        <v/>
      </c>
    </row>
    <row r="21" ht="24" customHeight="1" s="47">
      <c r="B21" s="66" t="inlineStr">
        <is>
          <t>SDQ (Total Difficulties)</t>
        </is>
      </c>
      <c r="C21" s="67" t="inlineStr">
        <is>
          <t>A</t>
        </is>
      </c>
      <c r="D21" s="68" t="n"/>
      <c r="E21" s="69" t="inlineStr">
        <is>
          <t>0 to 40</t>
        </is>
      </c>
      <c r="F21" s="70">
        <f>IF(D21="","Pending",IF(D21/40&lt;0.25,"No indicator",IF(D21/40&lt;0.5,"Mild",IF(D21/40&lt;0.75,"Moderate","Severe"))))</f>
        <v/>
      </c>
    </row>
    <row r="22" ht="24" customHeight="1" s="47">
      <c r="B22" s="66" t="inlineStr">
        <is>
          <t>SDQ (Prosocial Behavior)</t>
        </is>
      </c>
      <c r="C22" s="67" t="inlineStr">
        <is>
          <t>A</t>
        </is>
      </c>
      <c r="D22" s="68" t="n"/>
      <c r="E22" s="69" t="inlineStr">
        <is>
          <t>0 to 10</t>
        </is>
      </c>
      <c r="F22" s="70">
        <f>IF(D22="","Pending",IF(D22/10&lt;0.25,"No indicator",IF(D22/10&lt;0.5,"Mild",IF(D22/10&lt;0.75,"Moderate","Severe"))))</f>
        <v/>
      </c>
    </row>
    <row r="23" ht="24" customHeight="1" s="47">
      <c r="B23" s="66" t="inlineStr">
        <is>
          <t>ATA — Autistic Traits</t>
        </is>
      </c>
      <c r="C23" s="67" t="inlineStr">
        <is>
          <t>A</t>
        </is>
      </c>
      <c r="D23" s="68" t="n"/>
      <c r="E23" s="69" t="inlineStr">
        <is>
          <t>0 to 46</t>
        </is>
      </c>
      <c r="F23" s="70">
        <f>IF(D23="","Pending",IF(D23/46&lt;0.25,"No indicator",IF(D23/46&lt;0.5,"Mild",IF(D23/46&lt;0.75,"Moderate","Severe"))))</f>
        <v/>
      </c>
    </row>
    <row r="24" ht="24" customHeight="1" s="47">
      <c r="B24" s="66" t="inlineStr">
        <is>
          <t>ASQ-3</t>
        </is>
      </c>
      <c r="C24" s="67" t="inlineStr">
        <is>
          <t>A</t>
        </is>
      </c>
      <c r="D24" s="68" t="n"/>
      <c r="E24" s="69" t="inlineStr">
        <is>
          <t>0 to 60</t>
        </is>
      </c>
      <c r="F24" s="70">
        <f>IF(D24="","Pending",IF(D24/60&lt;0.25,"No indicator",IF(D24/60&lt;0.5,"Mild",IF(D24/60&lt;0.75,"Moderate","Severe"))))</f>
        <v/>
      </c>
    </row>
    <row r="25" ht="24" customHeight="1" s="47">
      <c r="B25" s="66" t="inlineStr">
        <is>
          <t>ADOS-2 (Total Score)</t>
        </is>
      </c>
      <c r="C25" s="67" t="inlineStr">
        <is>
          <t>T</t>
        </is>
      </c>
      <c r="D25" s="68" t="n"/>
      <c r="E25" s="69" t="inlineStr">
        <is>
          <t>0 to 28</t>
        </is>
      </c>
      <c r="F25" s="70">
        <f>IF(D25="","Pending",IF(D25/28&lt;0.25,"No indicator",IF(D25/28&lt;0.5,"Mild",IF(D25/28&lt;0.75,"Moderate","Severe"))))</f>
        <v/>
      </c>
    </row>
    <row r="26" ht="24" customHeight="1" s="47">
      <c r="B26" s="66" t="inlineStr">
        <is>
          <t>ADI-R (Social Domain)</t>
        </is>
      </c>
      <c r="C26" s="67" t="inlineStr">
        <is>
          <t>T</t>
        </is>
      </c>
      <c r="D26" s="68" t="n"/>
      <c r="E26" s="69" t="inlineStr">
        <is>
          <t>0 to 30</t>
        </is>
      </c>
      <c r="F26" s="70">
        <f>IF(D26="","Pending",IF(D26/30&lt;0.25,"No indicator",IF(D26/30&lt;0.5,"Mild",IF(D26/30&lt;0.75,"Moderate","Severe"))))</f>
        <v/>
      </c>
    </row>
    <row r="27" ht="24" customHeight="1" s="47">
      <c r="B27" s="66" t="inlineStr">
        <is>
          <t>ADI-R (Communication Domain)</t>
        </is>
      </c>
      <c r="C27" s="67" t="inlineStr">
        <is>
          <t>T</t>
        </is>
      </c>
      <c r="D27" s="68" t="n"/>
      <c r="E27" s="69" t="inlineStr">
        <is>
          <t>0 to 26</t>
        </is>
      </c>
      <c r="F27" s="70">
        <f>IF(D27="","Pending",IF(D27/26&lt;0.25,"No indicator",IF(D27/26&lt;0.5,"Mild",IF(D27/26&lt;0.75,"Moderate","Severe"))))</f>
        <v/>
      </c>
    </row>
    <row r="28" ht="24" customHeight="1" s="47">
      <c r="B28" s="66" t="inlineStr">
        <is>
          <t>ADI-R (Restricted Behavior)</t>
        </is>
      </c>
      <c r="C28" s="67" t="inlineStr">
        <is>
          <t>T</t>
        </is>
      </c>
      <c r="D28" s="68" t="n"/>
      <c r="E28" s="69" t="inlineStr">
        <is>
          <t>0 to 12</t>
        </is>
      </c>
      <c r="F28" s="70">
        <f>IF(D28="","Pending",IF(D28/12&lt;0.25,"No indicator",IF(D28/12&lt;0.5,"Mild",IF(D28/12&lt;0.75,"Moderate","Severe"))))</f>
        <v/>
      </c>
    </row>
    <row r="29" ht="24" customHeight="1" s="47">
      <c r="B29" s="66" t="inlineStr">
        <is>
          <t>Vineland-3 (Adaptive Composite)</t>
        </is>
      </c>
      <c r="C29" s="67" t="inlineStr">
        <is>
          <t>I</t>
        </is>
      </c>
      <c r="D29" s="68" t="n"/>
      <c r="E29" s="69" t="inlineStr">
        <is>
          <t>0 to 160</t>
        </is>
      </c>
      <c r="F29" s="70">
        <f>IF(D29="","Pending",IF(D29/160&lt;0.25,"No indicator",IF(D29/160&lt;0.5,"Mild",IF(D29/160&lt;0.75,"Moderate","Severe"))))</f>
        <v/>
      </c>
    </row>
    <row r="30"/>
    <row r="31" ht="25.5" customHeight="1" s="47">
      <c r="B31" s="59" t="inlineStr">
        <is>
          <t xml:space="preserve">  FINDINGS MATRIX BY DOMAIN</t>
        </is>
      </c>
    </row>
    <row r="32" ht="31.5" customHeight="1" s="47">
      <c r="B32" s="64" t="inlineStr">
        <is>
          <t>Assign an intensity rating (0 = absent, 1 = mild, 2 = moderate, 3 = severe) to each domain, based on integrating the results above.</t>
        </is>
      </c>
    </row>
    <row r="33"/>
    <row r="34" ht="24" customHeight="1" s="47">
      <c r="B34" s="65" t="inlineStr">
        <is>
          <t>Clinical domain</t>
        </is>
      </c>
      <c r="C34" s="65" t="inlineStr">
        <is>
          <t>Intensity</t>
        </is>
      </c>
      <c r="D34" s="65" t="inlineStr">
        <is>
          <t>Severity</t>
        </is>
      </c>
      <c r="E34" s="65" t="inlineStr">
        <is>
          <t>Priority</t>
        </is>
      </c>
      <c r="F34" s="65" t="inlineStr">
        <is>
          <t>Notes</t>
        </is>
      </c>
    </row>
    <row r="35" ht="24" customHeight="1" s="47">
      <c r="B35" s="66" t="inlineStr">
        <is>
          <t>Social communication</t>
        </is>
      </c>
      <c r="C35" s="68" t="n"/>
      <c r="D35" s="70">
        <f>IF(C35="","Pending",IF(C35=0,"Absent",IF(C35=1,"Mild",IF(C35=2,"Moderate",IF(C35=3,"Severe","?")))))</f>
        <v/>
      </c>
      <c r="E35" s="68" t="n"/>
      <c r="F35" s="71" t="n"/>
    </row>
    <row r="36" ht="24" customHeight="1" s="47">
      <c r="B36" s="66" t="inlineStr">
        <is>
          <t>Reciprocal social interaction</t>
        </is>
      </c>
      <c r="C36" s="68" t="n"/>
      <c r="D36" s="70">
        <f>IF(C36="","Pending",IF(C36=0,"Absent",IF(C36=1,"Mild",IF(C36=2,"Moderate",IF(C36=3,"Severe","?")))))</f>
        <v/>
      </c>
      <c r="E36" s="68" t="n"/>
      <c r="F36" s="71" t="n"/>
    </row>
    <row r="37" ht="24" customHeight="1" s="47">
      <c r="B37" s="66" t="inlineStr">
        <is>
          <t>Restricted and repetitive behaviors</t>
        </is>
      </c>
      <c r="C37" s="68" t="n"/>
      <c r="D37" s="70">
        <f>IF(C37="","Pending",IF(C37=0,"Absent",IF(C37=1,"Mild",IF(C37=2,"Moderate",IF(C37=3,"Severe","?")))))</f>
        <v/>
      </c>
      <c r="E37" s="68" t="n"/>
      <c r="F37" s="71" t="n"/>
    </row>
    <row r="38" ht="24" customHeight="1" s="47">
      <c r="B38" s="66" t="inlineStr">
        <is>
          <t>Sensory processing</t>
        </is>
      </c>
      <c r="C38" s="68" t="n"/>
      <c r="D38" s="70">
        <f>IF(C38="","Pending",IF(C38=0,"Absent",IF(C38=1,"Mild",IF(C38=2,"Moderate",IF(C38=3,"Severe","?")))))</f>
        <v/>
      </c>
      <c r="E38" s="68" t="n"/>
      <c r="F38" s="71" t="n"/>
    </row>
    <row r="39" ht="24" customHeight="1" s="47">
      <c r="B39" s="66" t="inlineStr">
        <is>
          <t>Adaptive functioning</t>
        </is>
      </c>
      <c r="C39" s="68" t="n"/>
      <c r="D39" s="70">
        <f>IF(C39="","Pending",IF(C39=0,"Absent",IF(C39=1,"Mild",IF(C39=2,"Moderate",IF(C39=3,"Severe","?")))))</f>
        <v/>
      </c>
      <c r="E39" s="68" t="n"/>
      <c r="F39" s="71" t="n"/>
    </row>
    <row r="40" ht="24" customHeight="1" s="47">
      <c r="B40" s="66" t="inlineStr">
        <is>
          <t>Emotional regulation</t>
        </is>
      </c>
      <c r="C40" s="68" t="n"/>
      <c r="D40" s="70">
        <f>IF(C40="","Pending",IF(C40=0,"Absent",IF(C40=1,"Mild",IF(C40=2,"Moderate",IF(C40=3,"Severe","?")))))</f>
        <v/>
      </c>
      <c r="E40" s="68" t="n"/>
      <c r="F40" s="71" t="n"/>
    </row>
    <row r="41" ht="24" customHeight="1" s="47">
      <c r="B41" s="66" t="inlineStr">
        <is>
          <t>Executive functions</t>
        </is>
      </c>
      <c r="C41" s="68" t="n"/>
      <c r="D41" s="70">
        <f>IF(C41="","Pending",IF(C41=0,"Absent",IF(C41=1,"Mild",IF(C41=2,"Moderate",IF(C41=3,"Severe","?")))))</f>
        <v/>
      </c>
      <c r="E41" s="68" t="n"/>
      <c r="F41" s="71" t="n"/>
    </row>
    <row r="42" ht="24" customHeight="1" s="47">
      <c r="B42" s="66" t="inlineStr">
        <is>
          <t>Language and speech</t>
        </is>
      </c>
      <c r="C42" s="68" t="n"/>
      <c r="D42" s="70">
        <f>IF(C42="","Pending",IF(C42=0,"Absent",IF(C42=1,"Mild",IF(C42=2,"Moderate",IF(C42=3,"Severe","?")))))</f>
        <v/>
      </c>
      <c r="E42" s="68" t="n"/>
      <c r="F42" s="71" t="n"/>
    </row>
    <row r="43"/>
    <row r="44" ht="25.5" customHeight="1" s="47">
      <c r="B44" s="59" t="inlineStr">
        <is>
          <t xml:space="preserve">  INTEGRATED CLINICAL SUMMARY</t>
        </is>
      </c>
    </row>
    <row r="45" ht="21.75" customHeight="1" s="47">
      <c r="B45" s="72" t="inlineStr">
        <is>
          <t>Provisional diagnostic hypothesis</t>
        </is>
      </c>
      <c r="C45" s="63" t="n"/>
      <c r="D45" s="63" t="n"/>
      <c r="E45" s="63" t="n"/>
      <c r="F45" s="63" t="n"/>
    </row>
    <row r="46" ht="54" customHeight="1" s="47">
      <c r="B46" s="73" t="n"/>
      <c r="C46" s="63" t="n"/>
      <c r="D46" s="63" t="n"/>
      <c r="E46" s="63" t="n"/>
      <c r="F46" s="63" t="n"/>
    </row>
    <row r="47" ht="21.75" customHeight="1" s="47">
      <c r="B47" s="72" t="inlineStr">
        <is>
          <t>Reference ICD/DSM code</t>
        </is>
      </c>
      <c r="C47" s="63" t="n"/>
      <c r="D47" s="63" t="n"/>
      <c r="E47" s="63" t="n"/>
      <c r="F47" s="63" t="n"/>
    </row>
    <row r="48" ht="36" customHeight="1" s="47">
      <c r="B48" s="73" t="n"/>
      <c r="C48" s="63" t="n"/>
      <c r="D48" s="63" t="n"/>
      <c r="E48" s="63" t="n"/>
      <c r="F48" s="63" t="n"/>
    </row>
    <row r="49" ht="21.75" customHeight="1" s="47">
      <c r="B49" s="72" t="inlineStr">
        <is>
          <t>Priority recommendations</t>
        </is>
      </c>
      <c r="C49" s="63" t="n"/>
      <c r="D49" s="63" t="n"/>
      <c r="E49" s="63" t="n"/>
      <c r="F49" s="63" t="n"/>
    </row>
    <row r="50" ht="72" customHeight="1" s="47">
      <c r="B50" s="73" t="n"/>
      <c r="C50" s="63" t="n"/>
      <c r="D50" s="63" t="n"/>
      <c r="E50" s="63" t="n"/>
      <c r="F50" s="63" t="n"/>
    </row>
    <row r="51" ht="21.75" customHeight="1" s="47">
      <c r="B51" s="72" t="inlineStr">
        <is>
          <t>General notes</t>
        </is>
      </c>
      <c r="C51" s="63" t="n"/>
      <c r="D51" s="63" t="n"/>
      <c r="E51" s="63" t="n"/>
      <c r="F51" s="63" t="n"/>
    </row>
    <row r="52" ht="72" customHeight="1" s="47">
      <c r="B52" s="73" t="n"/>
      <c r="C52" s="63" t="n"/>
      <c r="D52" s="63" t="n"/>
      <c r="E52" s="63" t="n"/>
      <c r="F52" s="63" t="n"/>
    </row>
    <row r="53"/>
    <row r="54" ht="3.75" customHeight="1" s="47">
      <c r="B54" s="48" t="n"/>
    </row>
    <row r="55" ht="19.5" customHeight="1" s="47">
      <c r="B55" s="56" t="inlineStr">
        <is>
          <t>ATRI PROTOCOL · GENERAL CONSOLIDATION · WORKSHEET 07</t>
        </is>
      </c>
    </row>
  </sheetData>
  <mergeCells count="30">
    <mergeCell ref="B4:F4"/>
    <mergeCell ref="D11:F11"/>
    <mergeCell ref="B47:F47"/>
    <mergeCell ref="B54:F54"/>
    <mergeCell ref="B7:C7"/>
    <mergeCell ref="B3:F3"/>
    <mergeCell ref="B31:F31"/>
    <mergeCell ref="B46:F46"/>
    <mergeCell ref="D7:F7"/>
    <mergeCell ref="B52:F52"/>
    <mergeCell ref="B12:C12"/>
    <mergeCell ref="B11:C11"/>
    <mergeCell ref="B48:F48"/>
    <mergeCell ref="D12:F12"/>
    <mergeCell ref="D9:F9"/>
    <mergeCell ref="B14:F14"/>
    <mergeCell ref="D8:F8"/>
    <mergeCell ref="B8:C8"/>
    <mergeCell ref="B44:F44"/>
    <mergeCell ref="B10:C10"/>
    <mergeCell ref="B9:C9"/>
    <mergeCell ref="D10:F10"/>
    <mergeCell ref="B49:F49"/>
    <mergeCell ref="B55:F55"/>
    <mergeCell ref="B6:F6"/>
    <mergeCell ref="B15:F15"/>
    <mergeCell ref="B51:F51"/>
    <mergeCell ref="B45:F45"/>
    <mergeCell ref="B32:F32"/>
    <mergeCell ref="B50:F50"/>
  </mergeCells>
  <conditionalFormatting sqref="F18:F29">
    <cfRule type="expression" rank="0" priority="2" equalAverage="0" aboveAverage="0" dxfId="0" text="" percent="0" bottom="0">
      <formula>EXACT(F18,"No indicator")</formula>
    </cfRule>
    <cfRule type="expression" rank="0" priority="3" equalAverage="0" aboveAverage="0" dxfId="1" text="" percent="0" bottom="0">
      <formula>EXACT(F18,"Mild")</formula>
    </cfRule>
    <cfRule type="expression" rank="0" priority="4" equalAverage="0" aboveAverage="0" dxfId="2" text="" percent="0" bottom="0">
      <formula>EXACT(F18,"Moderate")</formula>
    </cfRule>
    <cfRule type="expression" rank="0" priority="5" equalAverage="0" aboveAverage="0" dxfId="3" text="" percent="0" bottom="0">
      <formula>EXACT(F18,"Severe")</formula>
    </cfRule>
  </conditionalFormatting>
  <conditionalFormatting sqref="D35:D42">
    <cfRule type="expression" rank="0" priority="6" equalAverage="0" aboveAverage="0" dxfId="0" text="" percent="0" bottom="0">
      <formula>EXACT(D35,"Absent")</formula>
    </cfRule>
    <cfRule type="expression" rank="0" priority="7" equalAverage="0" aboveAverage="0" dxfId="1" text="" percent="0" bottom="0">
      <formula>EXACT(D35,"Mild")</formula>
    </cfRule>
    <cfRule type="expression" rank="0" priority="8" equalAverage="0" aboveAverage="0" dxfId="2" text="" percent="0" bottom="0">
      <formula>EXACT(D35,"Moderate")</formula>
    </cfRule>
    <cfRule type="expression" rank="0" priority="9" equalAverage="0" aboveAverage="0" dxfId="3" text="" percent="0" bottom="0">
      <formula>EXACT(D35,"Severe")</formula>
    </cfRule>
  </conditionalFormatting>
  <conditionalFormatting sqref="E35:E42">
    <cfRule type="expression" rank="0" priority="10" equalAverage="0" aboveAverage="0" dxfId="3" text="" percent="0" bottom="0">
      <formula>EXACT(E35,"High")</formula>
    </cfRule>
    <cfRule type="expression" rank="0" priority="11" equalAverage="0" aboveAverage="0" dxfId="1" text="" percent="0" bottom="0">
      <formula>EXACT(E35,"Medium")</formula>
    </cfRule>
    <cfRule type="expression" rank="0" priority="12" equalAverage="0" aboveAverage="0" dxfId="0" text="" percent="0" bottom="0">
      <formula>EXACT(E35,"Low")</formula>
    </cfRule>
  </conditionalFormatting>
  <dataValidations count="2">
    <dataValidation sqref="C35:C42" showDropDown="0" showInputMessage="0" showErrorMessage="0" allowBlank="1" errorTitle="Valor inválido" error="Apenas valores 0, 1, 2 ou 3 são aceitos." promptTitle="Intensidade do domínio" prompt="0 = ausente | 1 = leve | 2 = moderado | 3 = severo" type="list" errorStyle="stop" operator="between">
      <formula1>"0,1,2,3"</formula1>
      <formula2>0</formula2>
    </dataValidation>
    <dataValidation sqref="E35:E42" showDropDown="0" showInputMessage="0" showErrorMessage="0" allowBlank="1" errorTitle="Valor inválido" error="Apenas Alta, Média ou Baixa." promptTitle="Prioridade clínica" prompt="Classifique a prioridade para intervenção" type="list" errorStyle="stop" operator="between">
      <formula1>"High,Medium,Low"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G4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" customWidth="1" style="46" min="1" max="1"/>
    <col width="22" customWidth="1" style="46" min="2" max="6"/>
    <col width="2" customWidth="1" style="46" min="7" max="7"/>
  </cols>
  <sheetData>
    <row r="1" ht="7.5" customHeight="1" s="47">
      <c r="A1" s="48" t="n"/>
      <c r="B1" s="48" t="n"/>
      <c r="C1" s="48" t="n"/>
      <c r="D1" s="48" t="n"/>
      <c r="E1" s="48" t="n"/>
      <c r="F1" s="48" t="n"/>
      <c r="G1" s="48" t="n"/>
    </row>
    <row r="2"/>
    <row r="3" ht="36" customHeight="1" s="47">
      <c r="B3" s="74" t="inlineStr">
        <is>
          <t>Clinical Dashboard</t>
        </is>
      </c>
    </row>
    <row r="4" ht="21.75" customHeight="1" s="47">
      <c r="B4" s="75" t="inlineStr">
        <is>
          <t>Integrated patient profile — updates automatically</t>
        </is>
      </c>
    </row>
    <row r="5" ht="3.75" customHeight="1" s="47">
      <c r="B5" s="58" t="n"/>
    </row>
    <row r="6"/>
    <row r="7" ht="24" customHeight="1" s="47">
      <c r="B7" s="76" t="inlineStr">
        <is>
          <t>INSTRUMENTS ADMINISTERED</t>
        </is>
      </c>
      <c r="C7" s="77" t="inlineStr">
        <is>
          <t>SEVERE FINDINGS</t>
        </is>
      </c>
      <c r="D7" s="78" t="inlineStr">
        <is>
          <t>MODERATE FINDINGS</t>
        </is>
      </c>
      <c r="E7" s="76" t="inlineStr">
        <is>
          <t>CRITICAL DOMAINS</t>
        </is>
      </c>
      <c r="F7" s="79" t="inlineStr">
        <is>
          <t>HIGH PRIORITY</t>
        </is>
      </c>
    </row>
    <row r="8" ht="51.75" customHeight="1" s="47">
      <c r="B8" s="80">
        <f>COUNT(Consolidation!D18:D29)</f>
        <v/>
      </c>
      <c r="C8" s="81">
        <f>COUNTIF(Consolidation!F18:F29,"Severe")</f>
        <v/>
      </c>
      <c r="D8" s="82">
        <f>COUNTIF(Consolidation!F18:F29,"Moderate")</f>
        <v/>
      </c>
      <c r="E8" s="80">
        <f>COUNTIF(Consolidation!D35:D42,"Severe")+COUNTIF(Consolidation!D35:D42,"Moderate")</f>
        <v/>
      </c>
      <c r="F8" s="83">
        <f>COUNTIF(Consolidation!E35:E42,"High")</f>
        <v/>
      </c>
    </row>
    <row r="9" ht="19.5" customHeight="1" s="47">
      <c r="B9" s="84" t="inlineStr">
        <is>
          <t>out of 12 possible</t>
        </is>
      </c>
      <c r="C9" s="85" t="inlineStr">
        <is>
          <t>in instruments administered</t>
        </is>
      </c>
      <c r="D9" s="86" t="inlineStr">
        <is>
          <t>in instruments administered</t>
        </is>
      </c>
      <c r="E9" s="84" t="inlineStr">
        <is>
          <t>in the clinical matrix</t>
        </is>
      </c>
      <c r="F9" s="87" t="inlineStr">
        <is>
          <t>domains for intervention</t>
        </is>
      </c>
    </row>
    <row r="10"/>
    <row r="11" ht="25.5" customHeight="1" s="47">
      <c r="B11" s="59" t="inlineStr">
        <is>
          <t xml:space="preserve">  RESULTS BY INSTRUMENT</t>
        </is>
      </c>
    </row>
    <row r="12" ht="24" customHeight="1" s="47">
      <c r="B12" s="65" t="inlineStr">
        <is>
          <t>Instrument</t>
        </is>
      </c>
      <c r="C12" s="65" t="inlineStr">
        <is>
          <t>Stage</t>
        </is>
      </c>
      <c r="D12" s="65" t="inlineStr">
        <is>
          <t>Score</t>
        </is>
      </c>
      <c r="E12" s="65" t="inlineStr">
        <is>
          <t>Range</t>
        </is>
      </c>
      <c r="F12" s="65" t="inlineStr">
        <is>
          <t>Severity</t>
        </is>
      </c>
    </row>
    <row r="13" ht="19.5" customHeight="1" s="47">
      <c r="B13" s="88">
        <f>Consolidation!B18</f>
        <v/>
      </c>
      <c r="C13" s="89">
        <f>Consolidation!C18</f>
        <v/>
      </c>
      <c r="D13" s="90">
        <f>IF(Consolidation!D18="","—",Consolidation!D18)</f>
        <v/>
      </c>
      <c r="E13" s="69">
        <f>Consolidation!E18</f>
        <v/>
      </c>
      <c r="F13" s="70">
        <f>Consolidation!F18</f>
        <v/>
      </c>
    </row>
    <row r="14" ht="19.5" customHeight="1" s="47">
      <c r="B14" s="88">
        <f>Consolidation!B19</f>
        <v/>
      </c>
      <c r="C14" s="89">
        <f>Consolidation!C19</f>
        <v/>
      </c>
      <c r="D14" s="90">
        <f>IF(Consolidation!D19="","—",Consolidation!D19)</f>
        <v/>
      </c>
      <c r="E14" s="69">
        <f>Consolidation!E19</f>
        <v/>
      </c>
      <c r="F14" s="70">
        <f>Consolidation!F19</f>
        <v/>
      </c>
    </row>
    <row r="15" ht="19.5" customHeight="1" s="47">
      <c r="B15" s="88">
        <f>Consolidation!B20</f>
        <v/>
      </c>
      <c r="C15" s="89">
        <f>Consolidation!C20</f>
        <v/>
      </c>
      <c r="D15" s="90">
        <f>IF(Consolidation!D20="","—",Consolidation!D20)</f>
        <v/>
      </c>
      <c r="E15" s="69">
        <f>Consolidation!E20</f>
        <v/>
      </c>
      <c r="F15" s="70">
        <f>Consolidation!F20</f>
        <v/>
      </c>
    </row>
    <row r="16" ht="19.5" customHeight="1" s="47">
      <c r="B16" s="88">
        <f>Consolidation!B21</f>
        <v/>
      </c>
      <c r="C16" s="89">
        <f>Consolidation!C21</f>
        <v/>
      </c>
      <c r="D16" s="90">
        <f>IF(Consolidation!D21="","—",Consolidation!D21)</f>
        <v/>
      </c>
      <c r="E16" s="69">
        <f>Consolidation!E21</f>
        <v/>
      </c>
      <c r="F16" s="70">
        <f>Consolidation!F21</f>
        <v/>
      </c>
    </row>
    <row r="17" ht="19.5" customHeight="1" s="47">
      <c r="B17" s="88">
        <f>Consolidation!B22</f>
        <v/>
      </c>
      <c r="C17" s="89">
        <f>Consolidation!C22</f>
        <v/>
      </c>
      <c r="D17" s="90">
        <f>IF(Consolidation!D22="","—",Consolidation!D22)</f>
        <v/>
      </c>
      <c r="E17" s="69">
        <f>Consolidation!E22</f>
        <v/>
      </c>
      <c r="F17" s="70">
        <f>Consolidation!F22</f>
        <v/>
      </c>
    </row>
    <row r="18" ht="19.5" customHeight="1" s="47">
      <c r="B18" s="88">
        <f>Consolidation!B23</f>
        <v/>
      </c>
      <c r="C18" s="89">
        <f>Consolidation!C23</f>
        <v/>
      </c>
      <c r="D18" s="90">
        <f>IF(Consolidation!D23="","—",Consolidation!D23)</f>
        <v/>
      </c>
      <c r="E18" s="69">
        <f>Consolidation!E23</f>
        <v/>
      </c>
      <c r="F18" s="70">
        <f>Consolidation!F23</f>
        <v/>
      </c>
    </row>
    <row r="19" ht="19.5" customHeight="1" s="47">
      <c r="B19" s="88">
        <f>Consolidation!B24</f>
        <v/>
      </c>
      <c r="C19" s="89">
        <f>Consolidation!C24</f>
        <v/>
      </c>
      <c r="D19" s="90">
        <f>IF(Consolidation!D24="","—",Consolidation!D24)</f>
        <v/>
      </c>
      <c r="E19" s="69">
        <f>Consolidation!E24</f>
        <v/>
      </c>
      <c r="F19" s="70">
        <f>Consolidation!F24</f>
        <v/>
      </c>
    </row>
    <row r="20" ht="19.5" customHeight="1" s="47">
      <c r="B20" s="88">
        <f>Consolidation!B25</f>
        <v/>
      </c>
      <c r="C20" s="89">
        <f>Consolidation!C25</f>
        <v/>
      </c>
      <c r="D20" s="90">
        <f>IF(Consolidation!D25="","—",Consolidation!D25)</f>
        <v/>
      </c>
      <c r="E20" s="69">
        <f>Consolidation!E25</f>
        <v/>
      </c>
      <c r="F20" s="70">
        <f>Consolidation!F25</f>
        <v/>
      </c>
    </row>
    <row r="21" ht="19.5" customHeight="1" s="47">
      <c r="B21" s="88">
        <f>Consolidation!B26</f>
        <v/>
      </c>
      <c r="C21" s="89">
        <f>Consolidation!C26</f>
        <v/>
      </c>
      <c r="D21" s="90">
        <f>IF(Consolidation!D26="","—",Consolidation!D26)</f>
        <v/>
      </c>
      <c r="E21" s="69">
        <f>Consolidation!E26</f>
        <v/>
      </c>
      <c r="F21" s="70">
        <f>Consolidation!F26</f>
        <v/>
      </c>
    </row>
    <row r="22" ht="19.5" customHeight="1" s="47">
      <c r="B22" s="88">
        <f>Consolidation!B27</f>
        <v/>
      </c>
      <c r="C22" s="89">
        <f>Consolidation!C27</f>
        <v/>
      </c>
      <c r="D22" s="90">
        <f>IF(Consolidation!D27="","—",Consolidation!D27)</f>
        <v/>
      </c>
      <c r="E22" s="69">
        <f>Consolidation!E27</f>
        <v/>
      </c>
      <c r="F22" s="70">
        <f>Consolidation!F27</f>
        <v/>
      </c>
    </row>
    <row r="23" ht="19.5" customHeight="1" s="47">
      <c r="B23" s="88">
        <f>Consolidation!B28</f>
        <v/>
      </c>
      <c r="C23" s="89">
        <f>Consolidation!C28</f>
        <v/>
      </c>
      <c r="D23" s="90">
        <f>IF(Consolidation!D28="","—",Consolidation!D28)</f>
        <v/>
      </c>
      <c r="E23" s="69">
        <f>Consolidation!E28</f>
        <v/>
      </c>
      <c r="F23" s="70">
        <f>Consolidation!F28</f>
        <v/>
      </c>
    </row>
    <row r="24" ht="19.5" customHeight="1" s="47">
      <c r="B24" s="88">
        <f>Consolidation!B29</f>
        <v/>
      </c>
      <c r="C24" s="89">
        <f>Consolidation!C29</f>
        <v/>
      </c>
      <c r="D24" s="90">
        <f>IF(Consolidation!D29="","—",Consolidation!D29)</f>
        <v/>
      </c>
      <c r="E24" s="69">
        <f>Consolidation!E29</f>
        <v/>
      </c>
      <c r="F24" s="70">
        <f>Consolidation!F29</f>
        <v/>
      </c>
    </row>
    <row r="25"/>
    <row r="26" ht="25.5" customHeight="1" s="47">
      <c r="B26" s="59" t="inlineStr">
        <is>
          <t xml:space="preserve">  CLINICAL DOMAINS MATRIX</t>
        </is>
      </c>
    </row>
    <row r="27" ht="24" customHeight="1" s="47">
      <c r="B27" s="65" t="inlineStr">
        <is>
          <t>Domain</t>
        </is>
      </c>
      <c r="C27" s="65" t="inlineStr">
        <is>
          <t>Intensity</t>
        </is>
      </c>
      <c r="D27" s="65" t="inlineStr">
        <is>
          <t>Severity</t>
        </is>
      </c>
      <c r="E27" s="65" t="inlineStr">
        <is>
          <t>Priority</t>
        </is>
      </c>
      <c r="F27" s="65" t="inlineStr">
        <is>
          <t>Notes</t>
        </is>
      </c>
    </row>
    <row r="28" ht="21.75" customHeight="1" s="47">
      <c r="B28" s="88">
        <f>Consolidation!B35</f>
        <v/>
      </c>
      <c r="C28" s="90">
        <f>IF(Consolidation!C35="","—",Consolidation!C35)</f>
        <v/>
      </c>
      <c r="D28" s="70">
        <f>Consolidation!D35</f>
        <v/>
      </c>
      <c r="E28" s="70">
        <f>IF(Consolidation!E35="","—",Consolidation!E35)</f>
        <v/>
      </c>
      <c r="F28" s="88">
        <f>IF(Consolidation!F35="","—",Consolidation!F35)</f>
        <v/>
      </c>
    </row>
    <row r="29" ht="21.75" customHeight="1" s="47">
      <c r="B29" s="88">
        <f>Consolidation!B36</f>
        <v/>
      </c>
      <c r="C29" s="90">
        <f>IF(Consolidation!C36="","—",Consolidation!C36)</f>
        <v/>
      </c>
      <c r="D29" s="70">
        <f>Consolidation!D36</f>
        <v/>
      </c>
      <c r="E29" s="70">
        <f>IF(Consolidation!E36="","—",Consolidation!E36)</f>
        <v/>
      </c>
      <c r="F29" s="88">
        <f>IF(Consolidation!F36="","—",Consolidation!F36)</f>
        <v/>
      </c>
    </row>
    <row r="30" ht="21.75" customHeight="1" s="47">
      <c r="B30" s="88">
        <f>Consolidation!B37</f>
        <v/>
      </c>
      <c r="C30" s="90">
        <f>IF(Consolidation!C37="","—",Consolidation!C37)</f>
        <v/>
      </c>
      <c r="D30" s="70">
        <f>Consolidation!D37</f>
        <v/>
      </c>
      <c r="E30" s="70">
        <f>IF(Consolidation!E37="","—",Consolidation!E37)</f>
        <v/>
      </c>
      <c r="F30" s="88">
        <f>IF(Consolidation!F37="","—",Consolidation!F37)</f>
        <v/>
      </c>
    </row>
    <row r="31" ht="21.75" customHeight="1" s="47">
      <c r="B31" s="88">
        <f>Consolidation!B38</f>
        <v/>
      </c>
      <c r="C31" s="90">
        <f>IF(Consolidation!C38="","—",Consolidation!C38)</f>
        <v/>
      </c>
      <c r="D31" s="70">
        <f>Consolidation!D38</f>
        <v/>
      </c>
      <c r="E31" s="70">
        <f>IF(Consolidation!E38="","—",Consolidation!E38)</f>
        <v/>
      </c>
      <c r="F31" s="88">
        <f>IF(Consolidation!F38="","—",Consolidation!F38)</f>
        <v/>
      </c>
    </row>
    <row r="32" ht="21.75" customHeight="1" s="47">
      <c r="B32" s="88">
        <f>Consolidation!B39</f>
        <v/>
      </c>
      <c r="C32" s="90">
        <f>IF(Consolidation!C39="","—",Consolidation!C39)</f>
        <v/>
      </c>
      <c r="D32" s="70">
        <f>Consolidation!D39</f>
        <v/>
      </c>
      <c r="E32" s="70">
        <f>IF(Consolidation!E39="","—",Consolidation!E39)</f>
        <v/>
      </c>
      <c r="F32" s="88">
        <f>IF(Consolidation!F39="","—",Consolidation!F39)</f>
        <v/>
      </c>
    </row>
    <row r="33" ht="21.75" customHeight="1" s="47">
      <c r="B33" s="88">
        <f>Consolidation!B40</f>
        <v/>
      </c>
      <c r="C33" s="90">
        <f>IF(Consolidation!C40="","—",Consolidation!C40)</f>
        <v/>
      </c>
      <c r="D33" s="70">
        <f>Consolidation!D40</f>
        <v/>
      </c>
      <c r="E33" s="70">
        <f>IF(Consolidation!E40="","—",Consolidation!E40)</f>
        <v/>
      </c>
      <c r="F33" s="88">
        <f>IF(Consolidation!F40="","—",Consolidation!F40)</f>
        <v/>
      </c>
    </row>
    <row r="34" ht="21.75" customHeight="1" s="47">
      <c r="B34" s="88">
        <f>Consolidation!B41</f>
        <v/>
      </c>
      <c r="C34" s="90">
        <f>IF(Consolidation!C41="","—",Consolidation!C41)</f>
        <v/>
      </c>
      <c r="D34" s="70">
        <f>Consolidation!D41</f>
        <v/>
      </c>
      <c r="E34" s="70">
        <f>IF(Consolidation!E41="","—",Consolidation!E41)</f>
        <v/>
      </c>
      <c r="F34" s="88">
        <f>IF(Consolidation!F41="","—",Consolidation!F41)</f>
        <v/>
      </c>
    </row>
    <row r="35" ht="21.75" customHeight="1" s="47">
      <c r="B35" s="88">
        <f>Consolidation!B42</f>
        <v/>
      </c>
      <c r="C35" s="90">
        <f>IF(Consolidation!C42="","—",Consolidation!C42)</f>
        <v/>
      </c>
      <c r="D35" s="70">
        <f>Consolidation!D42</f>
        <v/>
      </c>
      <c r="E35" s="70">
        <f>IF(Consolidation!E42="","—",Consolidation!E42)</f>
        <v/>
      </c>
      <c r="F35" s="88">
        <f>IF(Consolidation!F42="","—",Consolidation!F42)</f>
        <v/>
      </c>
    </row>
    <row r="36"/>
    <row r="37" ht="25.5" customHeight="1" s="47">
      <c r="B37" s="59" t="inlineStr">
        <is>
          <t xml:space="preserve">  NEXT STEPS</t>
        </is>
      </c>
    </row>
    <row r="38" ht="30" customHeight="1" s="47">
      <c r="B38" s="91" t="inlineStr">
        <is>
          <t>1.</t>
        </is>
      </c>
      <c r="C38" s="92" t="inlineStr">
        <is>
          <t>Review the severe and moderate findings across the instruments administered.</t>
        </is>
      </c>
      <c r="D38" s="63" t="n"/>
      <c r="E38" s="63" t="n"/>
      <c r="F38" s="63" t="n"/>
    </row>
    <row r="39" ht="30" customHeight="1" s="47">
      <c r="B39" s="91" t="inlineStr">
        <is>
          <t>2.</t>
        </is>
      </c>
      <c r="C39" s="92" t="inlineStr">
        <is>
          <t>Confirm that the clinical domains rated Moderate or Severe were given appropriate priority.</t>
        </is>
      </c>
      <c r="D39" s="63" t="n"/>
      <c r="E39" s="63" t="n"/>
      <c r="F39" s="63" t="n"/>
    </row>
    <row r="40" ht="30" customHeight="1" s="47">
      <c r="B40" s="91" t="inlineStr">
        <is>
          <t>3.</t>
        </is>
      </c>
      <c r="C40" s="92" t="inlineStr">
        <is>
          <t>Use the integrated clinical summary (on the Consolidation tab) as the basis for the neuropsychological report.</t>
        </is>
      </c>
      <c r="D40" s="63" t="n"/>
      <c r="E40" s="63" t="n"/>
      <c r="F40" s="63" t="n"/>
    </row>
    <row r="41" ht="30" customHeight="1" s="47">
      <c r="B41" s="91" t="inlineStr">
        <is>
          <t>4.</t>
        </is>
      </c>
      <c r="C41" s="92" t="inlineStr">
        <is>
          <t>Plan Stage I of the ATRI Flow, prioritizing the domains with the highest severity and High priority.</t>
        </is>
      </c>
      <c r="D41" s="63" t="n"/>
      <c r="E41" s="63" t="n"/>
      <c r="F41" s="63" t="n"/>
    </row>
    <row r="42" ht="30" customHeight="1" s="47">
      <c r="B42" s="91" t="inlineStr">
        <is>
          <t>5.</t>
        </is>
      </c>
      <c r="C42" s="92" t="inlineStr">
        <is>
          <t>Schedule periodic repeat administrations using Worksheet 08 (Longitudinal Progress) to track the case.</t>
        </is>
      </c>
      <c r="D42" s="63" t="n"/>
      <c r="E42" s="63" t="n"/>
      <c r="F42" s="63" t="n"/>
    </row>
    <row r="43"/>
    <row r="44" ht="60" customHeight="1" s="47">
      <c r="B44" s="64" t="inlineStr">
        <is>
          <t>⚠ The severity rating is calculated from general arithmetic criteria. Always consult each instrument's official manual for validated cutoff scores. This dashboard is an organization tool; it does not replace an integrated clinical analysis by the responsible professional.</t>
        </is>
      </c>
    </row>
    <row r="45"/>
    <row r="46" ht="3.75" customHeight="1" s="47">
      <c r="B46" s="48" t="n"/>
    </row>
    <row r="47" ht="19.5" customHeight="1" s="47">
      <c r="B47" s="56" t="inlineStr">
        <is>
          <t>ATRI PROTOCOL · GENERAL CONSOLIDATION · WORKSHEET 07</t>
        </is>
      </c>
    </row>
  </sheetData>
  <mergeCells count="14">
    <mergeCell ref="B4:F4"/>
    <mergeCell ref="C40:F40"/>
    <mergeCell ref="B44:F44"/>
    <mergeCell ref="B47:F47"/>
    <mergeCell ref="C39:F39"/>
    <mergeCell ref="B11:F11"/>
    <mergeCell ref="B3:F3"/>
    <mergeCell ref="B5:F5"/>
    <mergeCell ref="B37:F37"/>
    <mergeCell ref="C38:F38"/>
    <mergeCell ref="B46:F46"/>
    <mergeCell ref="C41:F41"/>
    <mergeCell ref="C42:F42"/>
    <mergeCell ref="B26:F26"/>
  </mergeCells>
  <conditionalFormatting sqref="F13:F24">
    <cfRule type="expression" rank="0" priority="2" equalAverage="0" aboveAverage="0" dxfId="0" text="" percent="0" bottom="0">
      <formula>EXACT(F13,"No indicator")</formula>
    </cfRule>
    <cfRule type="expression" rank="0" priority="3" equalAverage="0" aboveAverage="0" dxfId="1" text="" percent="0" bottom="0">
      <formula>EXACT(F13,"Mild")</formula>
    </cfRule>
    <cfRule type="expression" rank="0" priority="4" equalAverage="0" aboveAverage="0" dxfId="2" text="" percent="0" bottom="0">
      <formula>EXACT(F13,"Moderate")</formula>
    </cfRule>
    <cfRule type="expression" rank="0" priority="5" equalAverage="0" aboveAverage="0" dxfId="3" text="" percent="0" bottom="0">
      <formula>EXACT(F13,"Severe")</formula>
    </cfRule>
  </conditionalFormatting>
  <conditionalFormatting sqref="D28:D35">
    <cfRule type="expression" rank="0" priority="6" equalAverage="0" aboveAverage="0" dxfId="0" text="" percent="0" bottom="0">
      <formula>EXACT(D28,"Absent")</formula>
    </cfRule>
    <cfRule type="expression" rank="0" priority="7" equalAverage="0" aboveAverage="0" dxfId="1" text="" percent="0" bottom="0">
      <formula>EXACT(D28,"Mild")</formula>
    </cfRule>
    <cfRule type="expression" rank="0" priority="8" equalAverage="0" aboveAverage="0" dxfId="2" text="" percent="0" bottom="0">
      <formula>EXACT(D28,"Moderate")</formula>
    </cfRule>
    <cfRule type="expression" rank="0" priority="9" equalAverage="0" aboveAverage="0" dxfId="3" text="" percent="0" bottom="0">
      <formula>EXACT(D28,"Severe")</formula>
    </cfRule>
  </conditionalFormatting>
  <conditionalFormatting sqref="E28:E35">
    <cfRule type="expression" rank="0" priority="10" equalAverage="0" aboveAverage="0" dxfId="3" text="" percent="0" bottom="0">
      <formula>EXACT(E28,"High")</formula>
    </cfRule>
    <cfRule type="expression" rank="0" priority="11" equalAverage="0" aboveAverage="0" dxfId="1" text="" percent="0" bottom="0">
      <formula>EXACT(E28,"Medium")</formula>
    </cfRule>
    <cfRule type="expression" rank="0" priority="12" equalAverage="0" aboveAverage="0" dxfId="0" text="" percent="0" bottom="0">
      <formula>EXACT(E28,"Low")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2026-04-23T23:37:37Z</dcterms:created>
  <dcterms:modified xsi:type="dcterms:W3CDTF">2026-06-20T19:07:38Z</dcterms:modified>
  <cp:revision>0</cp:revision>
</cp:coreProperties>
</file>